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H PHUONG\Desktop\"/>
    </mc:Choice>
  </mc:AlternateContent>
  <bookViews>
    <workbookView xWindow="0" yWindow="0" windowWidth="20490" windowHeight="7680" activeTab="1"/>
  </bookViews>
  <sheets>
    <sheet name="BẢNG THỰC TẾ" sheetId="2" r:id="rId1"/>
    <sheet name="TRÌNH TỔNG CỤC" sheetId="3" r:id="rId2"/>
    <sheet name="Sheet1" sheetId="1" state="hidden" r:id="rId3"/>
  </sheets>
  <definedNames>
    <definedName name="_Hlk488237809" localSheetId="1">'TRÌNH TỔNG CỤC'!$A$1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3" l="1"/>
  <c r="F19" i="3"/>
  <c r="I11" i="3"/>
  <c r="I12" i="3"/>
  <c r="I13" i="3"/>
  <c r="I14" i="3"/>
  <c r="I15" i="3"/>
  <c r="I16" i="3"/>
  <c r="I17" i="3"/>
  <c r="I18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10" i="3"/>
  <c r="G40" i="3"/>
  <c r="H40" i="3"/>
  <c r="F11" i="3"/>
  <c r="F12" i="3"/>
  <c r="F13" i="3"/>
  <c r="F14" i="3"/>
  <c r="F15" i="3"/>
  <c r="F16" i="3"/>
  <c r="F17" i="3"/>
  <c r="F18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10" i="3"/>
  <c r="E40" i="3"/>
  <c r="D40" i="3"/>
  <c r="X16" i="2"/>
  <c r="W16" i="2"/>
  <c r="Q16" i="2"/>
  <c r="P16" i="2"/>
  <c r="O16" i="2"/>
  <c r="N16" i="2"/>
  <c r="M16" i="2"/>
  <c r="L16" i="2"/>
  <c r="J16" i="2"/>
  <c r="I16" i="2"/>
  <c r="H16" i="2"/>
  <c r="G16" i="2"/>
  <c r="F16" i="2"/>
  <c r="E16" i="2"/>
  <c r="D16" i="2"/>
  <c r="C16" i="2"/>
  <c r="V15" i="2"/>
  <c r="R15" i="2"/>
  <c r="K15" i="2"/>
  <c r="S15" i="2" s="1"/>
  <c r="B15" i="2"/>
  <c r="Y15" i="2" s="1"/>
  <c r="Y14" i="2"/>
  <c r="U14" i="2"/>
  <c r="T14" i="2"/>
  <c r="V14" i="2" s="1"/>
  <c r="R14" i="2"/>
  <c r="S14" i="2" s="1"/>
  <c r="K14" i="2"/>
  <c r="B14" i="2"/>
  <c r="U13" i="2"/>
  <c r="T13" i="2"/>
  <c r="V13" i="2" s="1"/>
  <c r="R13" i="2"/>
  <c r="K13" i="2"/>
  <c r="B13" i="2"/>
  <c r="Y13" i="2" s="1"/>
  <c r="V12" i="2"/>
  <c r="R12" i="2"/>
  <c r="K12" i="2"/>
  <c r="S12" i="2" s="1"/>
  <c r="B12" i="2"/>
  <c r="Y11" i="2"/>
  <c r="U11" i="2"/>
  <c r="V11" i="2" s="1"/>
  <c r="R11" i="2"/>
  <c r="K11" i="2"/>
  <c r="B11" i="2"/>
  <c r="U10" i="2"/>
  <c r="U16" i="2" s="1"/>
  <c r="T10" i="2"/>
  <c r="V10" i="2" s="1"/>
  <c r="R10" i="2"/>
  <c r="K10" i="2"/>
  <c r="S10" i="2" s="1"/>
  <c r="Z10" i="2" s="1"/>
  <c r="B10" i="2"/>
  <c r="Y10" i="2" s="1"/>
  <c r="V9" i="2"/>
  <c r="R9" i="2"/>
  <c r="K9" i="2"/>
  <c r="S9" i="2" s="1"/>
  <c r="Z9" i="2" s="1"/>
  <c r="B9" i="2"/>
  <c r="Y9" i="2" s="1"/>
  <c r="R8" i="2"/>
  <c r="K8" i="2"/>
  <c r="B8" i="2"/>
  <c r="Y8" i="2" s="1"/>
  <c r="F40" i="3" l="1"/>
  <c r="I40" i="3"/>
  <c r="B16" i="2"/>
  <c r="R16" i="2"/>
  <c r="S13" i="2"/>
  <c r="V16" i="2"/>
  <c r="K16" i="2"/>
  <c r="AA14" i="2"/>
  <c r="Z14" i="2"/>
  <c r="AA12" i="2"/>
  <c r="Z12" i="2"/>
  <c r="AA13" i="2"/>
  <c r="Z13" i="2"/>
  <c r="AA15" i="2"/>
  <c r="Z15" i="2"/>
  <c r="AA9" i="2"/>
  <c r="S8" i="2"/>
  <c r="Y12" i="2"/>
  <c r="Y16" i="2" s="1"/>
  <c r="AA10" i="2"/>
  <c r="S11" i="2"/>
  <c r="T16" i="2"/>
  <c r="AA11" i="2" l="1"/>
  <c r="Z11" i="2"/>
  <c r="AA8" i="2"/>
  <c r="Z8" i="2"/>
  <c r="Z16" i="2" s="1"/>
  <c r="S16" i="2"/>
  <c r="AA16" i="2" l="1"/>
  <c r="D54" i="1" l="1"/>
  <c r="E54" i="1"/>
  <c r="F54" i="1"/>
  <c r="G54" i="1"/>
</calcChain>
</file>

<file path=xl/sharedStrings.xml><?xml version="1.0" encoding="utf-8"?>
<sst xmlns="http://schemas.openxmlformats.org/spreadsheetml/2006/main" count="192" uniqueCount="95">
  <si>
    <t>STT</t>
  </si>
  <si>
    <t>Tin học ứng dụng</t>
  </si>
  <si>
    <t>Thiết kế trang Web</t>
  </si>
  <si>
    <t>Công nghệ kỹ thuật máy tính</t>
  </si>
  <si>
    <t>Lập trình máy tính</t>
  </si>
  <si>
    <t>An ninh mạng</t>
  </si>
  <si>
    <t>Quản trị mạng máy tính</t>
  </si>
  <si>
    <t>Tiếng Anh</t>
  </si>
  <si>
    <t>Kế toán doanh nghiệp</t>
  </si>
  <si>
    <t>Công nghệ kỹ thuật cơ khí</t>
  </si>
  <si>
    <t>Công nghệ chế tạo máy</t>
  </si>
  <si>
    <t>Bảo trì hệ thống thiết bị công nghiệp</t>
  </si>
  <si>
    <t>Cắt gọt kim loại</t>
  </si>
  <si>
    <t>Công nghệ ô tô</t>
  </si>
  <si>
    <t>Công nghệ kỹ thuật nhiệt</t>
  </si>
  <si>
    <t>Công nghệ kỹ thuật điện, điện tử</t>
  </si>
  <si>
    <t>Công nghệ kỹ thuật điều khiển và tự động hóa</t>
  </si>
  <si>
    <t>Công nghệ may</t>
  </si>
  <si>
    <t>Điện công nghiệp</t>
  </si>
  <si>
    <t>Công nghệ kỹ thuật cơ điện tử</t>
  </si>
  <si>
    <t>Điện tử công nghiệp</t>
  </si>
  <si>
    <t>Kỹ thuật Mạng ngoại vi và thiết bị đầu cuối</t>
  </si>
  <si>
    <t>công nghệ kỹ thuật điều khiển tự động hóa</t>
  </si>
  <si>
    <t>Lắp đặt thiết bị lạnh</t>
  </si>
  <si>
    <t>Công nghệ chế tạo dụng cụ</t>
  </si>
  <si>
    <t>Công nghệ kỹ thuật phần cứng máy tính</t>
  </si>
  <si>
    <t>Tài chính doanh nghiệp</t>
  </si>
  <si>
    <t>Quản trị doanh nghiệp vừa và nhỏ</t>
  </si>
  <si>
    <t>May thời trang</t>
  </si>
  <si>
    <t>Công nghệ may Veston</t>
  </si>
  <si>
    <t>Công nghệ may và thời trang</t>
  </si>
  <si>
    <t>Ngành đào tạo</t>
  </si>
  <si>
    <t>Quy mô tuyển sinh/năm
Bộ cấp phép</t>
  </si>
  <si>
    <t>Khoa đào tạo</t>
  </si>
  <si>
    <t>CN CƠ KHÍ</t>
  </si>
  <si>
    <t>CN ĐIỆN, ĐIỆN TỬ</t>
  </si>
  <si>
    <t>CN ĐỘNG LỰC</t>
  </si>
  <si>
    <t>CN MAY-THỜI TRANG</t>
  </si>
  <si>
    <t>CN NHIỆT-LẠNH</t>
  </si>
  <si>
    <t>CN THÔNG TIN</t>
  </si>
  <si>
    <t>KHCB (TA)</t>
  </si>
  <si>
    <t>KINH TẾ</t>
  </si>
  <si>
    <t>Quy mô quy đổi 
đào tạo của khoa</t>
  </si>
  <si>
    <t>Giảng viên</t>
  </si>
  <si>
    <t>TỔNG CỘNG</t>
  </si>
  <si>
    <t>Tự xác định
chỉ tiêu 2018</t>
  </si>
  <si>
    <t>Trình độ
đào tạo</t>
  </si>
  <si>
    <t>Cao đẳng</t>
  </si>
  <si>
    <t>Trung cấp</t>
  </si>
  <si>
    <t>KHOA</t>
  </si>
  <si>
    <t>KHCB
LLCT</t>
  </si>
  <si>
    <t>GV THỰC TẾ</t>
  </si>
  <si>
    <t>QUY MÔ ĐÀO TẠO
2017</t>
  </si>
  <si>
    <t>Tốt nghiệp
2017</t>
  </si>
  <si>
    <t>quy mô quy đổi
đào tạo của khoa</t>
  </si>
  <si>
    <t>Chỉ tiêu tuyển sinh 2018</t>
  </si>
  <si>
    <t>CĐ15</t>
  </si>
  <si>
    <t>CĐ16</t>
  </si>
  <si>
    <t>CĐ17</t>
  </si>
  <si>
    <t>LT16</t>
  </si>
  <si>
    <t>CĐN15</t>
  </si>
  <si>
    <t>CĐN16</t>
  </si>
  <si>
    <t>CĐ</t>
  </si>
  <si>
    <t>12+2</t>
  </si>
  <si>
    <t>15TC9+</t>
  </si>
  <si>
    <t>15TCN</t>
  </si>
  <si>
    <t>16TC9+</t>
  </si>
  <si>
    <t>16TCN9+</t>
  </si>
  <si>
    <t>17TC</t>
  </si>
  <si>
    <t>TC</t>
  </si>
  <si>
    <t>y</t>
  </si>
  <si>
    <t>n</t>
  </si>
  <si>
    <t>x</t>
  </si>
  <si>
    <t>z=(x-y)+n</t>
  </si>
  <si>
    <t>KHCB</t>
  </si>
  <si>
    <t>LLCT</t>
  </si>
  <si>
    <t>KHCB - AV</t>
  </si>
  <si>
    <t>KTE</t>
  </si>
  <si>
    <t>D,DTU</t>
  </si>
  <si>
    <t>NLANH</t>
  </si>
  <si>
    <t>DLUC</t>
  </si>
  <si>
    <t>CNTT</t>
  </si>
  <si>
    <t>MTT</t>
  </si>
  <si>
    <t>TỔNG</t>
  </si>
  <si>
    <t>BẢNG THỐNG KÊ CHỈ TIÊU THỰC TẾ TUYỂN SINH CỦA TRƯỜNG NĂM 2018 (DỰ KIẾN)</t>
  </si>
  <si>
    <t>CKHI</t>
  </si>
  <si>
    <t>GV CỘNG THÊM
(ÁP DỤNG TÍNH)</t>
  </si>
  <si>
    <t>Trình độ</t>
  </si>
  <si>
    <t>Chỉ tiêu
theo đăng ký
hoạt động</t>
  </si>
  <si>
    <t xml:space="preserve">Tự xác định chỉ tiêu </t>
  </si>
  <si>
    <t>Công nghệ kỹ thuật điều khiển tự động</t>
  </si>
  <si>
    <t>Thành phố Hồ Chí Minh, ngày      tháng 12 năm 2017</t>
  </si>
  <si>
    <t>ĐĂNG KÝ CHỈ TIÊU TUYỂN SINH NĂM 2018</t>
  </si>
  <si>
    <t>HIỆU TRƯỞNG</t>
  </si>
  <si>
    <t>Tổng chỉ tiêu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</si>
</sst>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/>
      <bottom/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/>
      <diagonal style="thin">
        <color indexed="8"/>
      </diagonal>
    </border>
    <border>
      <left/>
      <right/>
      <top style="thin">
        <color indexed="8"/>
      </top>
      <bottom/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/>
      <right/>
      <top/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64"/>
      </top>
      <bottom/>
      <diagonal style="thin">
        <color indexed="8"/>
      </diagonal>
    </border>
  </borders>
  <cellStyleXfs count="1">
    <xf numFmtId="0" fontId="0" fillId="0" borderId="0"/>
  </cellStyleXfs>
  <cellXfs count="10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5" fillId="0" borderId="18" xfId="0" applyFont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0" fillId="0" borderId="0" xfId="0" applyFont="1"/>
    <xf numFmtId="0" fontId="10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/>
    <xf numFmtId="0" fontId="10" fillId="0" borderId="0" xfId="0" applyFont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0" fontId="11" fillId="0" borderId="19" xfId="0" applyFont="1" applyBorder="1" applyAlignment="1"/>
    <xf numFmtId="0" fontId="12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3" fillId="0" borderId="8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21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6" xfId="0" applyFont="1" applyBorder="1" applyAlignment="1">
      <alignment horizontal="left" vertical="center"/>
    </xf>
    <xf numFmtId="0" fontId="13" fillId="0" borderId="23" xfId="0" applyFont="1" applyBorder="1" applyAlignment="1">
      <alignment horizontal="left" vertical="center"/>
    </xf>
    <xf numFmtId="0" fontId="13" fillId="0" borderId="11" xfId="0" applyFont="1" applyBorder="1" applyAlignment="1">
      <alignment horizontal="left" vertical="center"/>
    </xf>
    <xf numFmtId="0" fontId="12" fillId="0" borderId="17" xfId="0" applyFont="1" applyBorder="1" applyAlignment="1"/>
    <xf numFmtId="0" fontId="13" fillId="0" borderId="0" xfId="0" applyFont="1"/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4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2</xdr:col>
      <xdr:colOff>2790825</xdr:colOff>
      <xdr:row>3</xdr:row>
      <xdr:rowOff>133350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68DCC19-525C-4716-8940-85D704DD58EF}"/>
            </a:ext>
          </a:extLst>
        </xdr:cNvPr>
        <xdr:cNvSpPr txBox="1"/>
      </xdr:nvSpPr>
      <xdr:spPr>
        <a:xfrm>
          <a:off x="19050" y="0"/>
          <a:ext cx="3067050" cy="76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3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UBND THÀNH PHỐ HỒ CHÍ MINH</a:t>
          </a:r>
        </a:p>
        <a:p>
          <a:pPr algn="ctr"/>
          <a:r>
            <a:rPr lang="en-US" sz="13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TRƯỜNG CAO ĐẲNG LÝ TỰ TRỌNG</a:t>
          </a:r>
          <a:endParaRPr lang="en-US" sz="1300">
            <a:solidFill>
              <a:schemeClr val="dk1"/>
            </a:solidFill>
            <a:effectLst/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algn="ctr"/>
          <a:r>
            <a:rPr lang="en-US" sz="13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THÀNH PHỐ HỒ CHÍ MINH</a:t>
          </a:r>
        </a:p>
      </xdr:txBody>
    </xdr:sp>
    <xdr:clientData/>
  </xdr:twoCellAnchor>
  <xdr:twoCellAnchor>
    <xdr:from>
      <xdr:col>4</xdr:col>
      <xdr:colOff>657225</xdr:colOff>
      <xdr:row>0</xdr:row>
      <xdr:rowOff>19050</xdr:rowOff>
    </xdr:from>
    <xdr:to>
      <xdr:col>8</xdr:col>
      <xdr:colOff>571499</xdr:colOff>
      <xdr:row>2</xdr:row>
      <xdr:rowOff>180975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3BF7A73E-EC2C-4B27-A134-BD7656A60656}"/>
            </a:ext>
          </a:extLst>
        </xdr:cNvPr>
        <xdr:cNvSpPr txBox="1"/>
      </xdr:nvSpPr>
      <xdr:spPr>
        <a:xfrm>
          <a:off x="5029200" y="19050"/>
          <a:ext cx="3724274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3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CỘNG HÒA XÃ HỘI CHỦ NGHĨA VIỆT NAM</a:t>
          </a:r>
          <a:br>
            <a:rPr lang="en-US" sz="13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</a:br>
          <a:r>
            <a:rPr lang="en-US" sz="1300" b="1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Độc lập – Tự do – Hạnh phúc</a:t>
          </a:r>
          <a:endParaRPr lang="en-US" sz="13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219075</xdr:colOff>
      <xdr:row>3</xdr:row>
      <xdr:rowOff>57150</xdr:rowOff>
    </xdr:from>
    <xdr:to>
      <xdr:col>2</xdr:col>
      <xdr:colOff>2190750</xdr:colOff>
      <xdr:row>3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9E4F384-4A62-46E9-B5ED-DE72DDAEF724}"/>
            </a:ext>
          </a:extLst>
        </xdr:cNvPr>
        <xdr:cNvCxnSpPr/>
      </xdr:nvCxnSpPr>
      <xdr:spPr>
        <a:xfrm>
          <a:off x="619125" y="685800"/>
          <a:ext cx="19716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695325</xdr:colOff>
      <xdr:row>2</xdr:row>
      <xdr:rowOff>114300</xdr:rowOff>
    </xdr:from>
    <xdr:to>
      <xdr:col>7</xdr:col>
      <xdr:colOff>628650</xdr:colOff>
      <xdr:row>2</xdr:row>
      <xdr:rowOff>114300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D2DB2AF3-0789-43C4-B3F8-B9FC24E3AB76}"/>
            </a:ext>
          </a:extLst>
        </xdr:cNvPr>
        <xdr:cNvCxnSpPr/>
      </xdr:nvCxnSpPr>
      <xdr:spPr>
        <a:xfrm>
          <a:off x="5915025" y="533400"/>
          <a:ext cx="19716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27"/>
  <sheetViews>
    <sheetView workbookViewId="0">
      <selection activeCell="D19" sqref="D19"/>
    </sheetView>
  </sheetViews>
  <sheetFormatPr defaultRowHeight="15" x14ac:dyDescent="0.25"/>
  <cols>
    <col min="1" max="1" width="16.42578125" style="51" customWidth="1"/>
    <col min="2" max="2" width="15.28515625" style="64" bestFit="1" customWidth="1"/>
    <col min="3" max="3" width="5.7109375" style="64" bestFit="1" customWidth="1"/>
    <col min="4" max="4" width="12.140625" style="64" customWidth="1"/>
    <col min="5" max="10" width="9.140625" style="64" hidden="1" customWidth="1"/>
    <col min="11" max="17" width="10.7109375" style="64" hidden="1" customWidth="1"/>
    <col min="18" max="18" width="10.140625" style="64" hidden="1" customWidth="1"/>
    <col min="19" max="19" width="18.28515625" style="64" customWidth="1"/>
    <col min="20" max="21" width="0" style="64" hidden="1" customWidth="1"/>
    <col min="22" max="22" width="15" style="64" customWidth="1"/>
    <col min="23" max="23" width="17" style="64" customWidth="1"/>
    <col min="24" max="24" width="17" style="64" hidden="1" customWidth="1"/>
    <col min="25" max="25" width="17.42578125" style="64" hidden="1" customWidth="1"/>
    <col min="26" max="26" width="23.7109375" style="64" customWidth="1"/>
    <col min="27" max="27" width="25.7109375" style="64" hidden="1" customWidth="1"/>
    <col min="28" max="16384" width="9.140625" style="64"/>
  </cols>
  <sheetData>
    <row r="2" spans="1:27" ht="18.75" x14ac:dyDescent="0.25">
      <c r="A2" s="65" t="s">
        <v>84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</row>
    <row r="4" spans="1:27" s="51" customFormat="1" ht="30" x14ac:dyDescent="0.25">
      <c r="A4" s="43" t="s">
        <v>49</v>
      </c>
      <c r="B4" s="45" t="s">
        <v>86</v>
      </c>
      <c r="C4" s="45" t="s">
        <v>50</v>
      </c>
      <c r="D4" s="44" t="s">
        <v>51</v>
      </c>
      <c r="E4" s="46" t="s">
        <v>52</v>
      </c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8"/>
      <c r="T4" s="46" t="s">
        <v>53</v>
      </c>
      <c r="U4" s="47"/>
      <c r="V4" s="48"/>
      <c r="W4" s="49" t="s">
        <v>54</v>
      </c>
      <c r="X4" s="50"/>
      <c r="Y4" s="66" t="s">
        <v>55</v>
      </c>
      <c r="Z4" s="66"/>
      <c r="AA4" s="66"/>
    </row>
    <row r="5" spans="1:27" s="51" customFormat="1" ht="21" customHeight="1" x14ac:dyDescent="0.25">
      <c r="A5" s="52"/>
      <c r="B5" s="53"/>
      <c r="C5" s="53"/>
      <c r="D5" s="53"/>
      <c r="E5" s="54" t="s">
        <v>56</v>
      </c>
      <c r="F5" s="54" t="s">
        <v>57</v>
      </c>
      <c r="G5" s="54" t="s">
        <v>58</v>
      </c>
      <c r="H5" s="54" t="s">
        <v>59</v>
      </c>
      <c r="I5" s="54" t="s">
        <v>60</v>
      </c>
      <c r="J5" s="54" t="s">
        <v>61</v>
      </c>
      <c r="K5" s="55" t="s">
        <v>62</v>
      </c>
      <c r="L5" s="56" t="s">
        <v>63</v>
      </c>
      <c r="M5" s="56" t="s">
        <v>64</v>
      </c>
      <c r="N5" s="56" t="s">
        <v>65</v>
      </c>
      <c r="O5" s="56" t="s">
        <v>66</v>
      </c>
      <c r="P5" s="56" t="s">
        <v>67</v>
      </c>
      <c r="Q5" s="56" t="s">
        <v>68</v>
      </c>
      <c r="R5" s="55" t="s">
        <v>69</v>
      </c>
      <c r="S5" s="57" t="s">
        <v>70</v>
      </c>
      <c r="T5" s="57" t="s">
        <v>62</v>
      </c>
      <c r="U5" s="57" t="s">
        <v>69</v>
      </c>
      <c r="V5" s="57" t="s">
        <v>71</v>
      </c>
      <c r="W5" s="57" t="s">
        <v>72</v>
      </c>
      <c r="X5" s="57"/>
      <c r="Y5" s="58"/>
      <c r="Z5" s="58" t="s">
        <v>73</v>
      </c>
      <c r="AA5" s="58"/>
    </row>
    <row r="6" spans="1:27" s="63" customFormat="1" ht="17.25" x14ac:dyDescent="0.25">
      <c r="A6" s="59" t="s">
        <v>74</v>
      </c>
      <c r="B6" s="60"/>
      <c r="C6" s="61">
        <v>0</v>
      </c>
      <c r="D6" s="61">
        <v>29</v>
      </c>
      <c r="E6" s="60"/>
      <c r="F6" s="60"/>
      <c r="G6" s="60"/>
      <c r="H6" s="60"/>
      <c r="I6" s="60"/>
      <c r="J6" s="60"/>
      <c r="K6" s="61"/>
      <c r="L6" s="60"/>
      <c r="M6" s="60"/>
      <c r="N6" s="60"/>
      <c r="O6" s="60"/>
      <c r="P6" s="60"/>
      <c r="Q6" s="60"/>
      <c r="R6" s="61"/>
      <c r="S6" s="62"/>
      <c r="T6" s="62"/>
      <c r="U6" s="62"/>
      <c r="V6" s="62"/>
      <c r="W6" s="62"/>
      <c r="X6" s="62"/>
      <c r="Y6" s="60"/>
      <c r="Z6" s="60"/>
      <c r="AA6" s="60"/>
    </row>
    <row r="7" spans="1:27" s="63" customFormat="1" ht="17.25" x14ac:dyDescent="0.25">
      <c r="A7" s="59" t="s">
        <v>75</v>
      </c>
      <c r="B7" s="60"/>
      <c r="C7" s="61">
        <v>0</v>
      </c>
      <c r="D7" s="61">
        <v>16</v>
      </c>
      <c r="E7" s="60"/>
      <c r="F7" s="60"/>
      <c r="G7" s="60"/>
      <c r="H7" s="60"/>
      <c r="I7" s="60"/>
      <c r="J7" s="60"/>
      <c r="K7" s="61"/>
      <c r="L7" s="60"/>
      <c r="M7" s="60"/>
      <c r="N7" s="60"/>
      <c r="O7" s="60"/>
      <c r="P7" s="60"/>
      <c r="Q7" s="60"/>
      <c r="R7" s="61"/>
      <c r="S7" s="62"/>
      <c r="T7" s="62"/>
      <c r="U7" s="62"/>
      <c r="V7" s="62"/>
      <c r="W7" s="62"/>
      <c r="X7" s="62"/>
      <c r="Y7" s="60"/>
      <c r="Z7" s="60"/>
      <c r="AA7" s="60"/>
    </row>
    <row r="8" spans="1:27" s="63" customFormat="1" ht="17.25" x14ac:dyDescent="0.25">
      <c r="A8" s="59" t="s">
        <v>76</v>
      </c>
      <c r="B8" s="60">
        <f>D8+C8</f>
        <v>9</v>
      </c>
      <c r="C8" s="61"/>
      <c r="D8" s="61">
        <v>9</v>
      </c>
      <c r="E8" s="60"/>
      <c r="F8" s="60"/>
      <c r="G8" s="60">
        <v>101</v>
      </c>
      <c r="H8" s="60"/>
      <c r="I8" s="60"/>
      <c r="J8" s="60"/>
      <c r="K8" s="61">
        <f t="shared" ref="K8:K15" si="0">SUM(E8:J8)</f>
        <v>101</v>
      </c>
      <c r="L8" s="60"/>
      <c r="M8" s="60"/>
      <c r="N8" s="60"/>
      <c r="O8" s="60"/>
      <c r="P8" s="60"/>
      <c r="Q8" s="60">
        <v>87</v>
      </c>
      <c r="R8" s="61">
        <f>SUM(L8:Q8)</f>
        <v>87</v>
      </c>
      <c r="S8" s="62">
        <f>K8+R8</f>
        <v>188</v>
      </c>
      <c r="T8" s="62"/>
      <c r="U8" s="62"/>
      <c r="V8" s="62">
        <v>0</v>
      </c>
      <c r="W8" s="62">
        <v>375</v>
      </c>
      <c r="X8" s="62">
        <v>375</v>
      </c>
      <c r="Y8" s="60">
        <f>B8*25*100/60</f>
        <v>375</v>
      </c>
      <c r="Z8" s="60">
        <f>(W8-S8)+V8</f>
        <v>187</v>
      </c>
      <c r="AA8" s="60">
        <f>X8-S8+V8</f>
        <v>187</v>
      </c>
    </row>
    <row r="9" spans="1:27" s="63" customFormat="1" ht="17.25" x14ac:dyDescent="0.25">
      <c r="A9" s="59" t="s">
        <v>77</v>
      </c>
      <c r="B9" s="60">
        <f t="shared" ref="B9:B15" si="1">D9+C9</f>
        <v>21</v>
      </c>
      <c r="C9" s="61"/>
      <c r="D9" s="61">
        <v>21</v>
      </c>
      <c r="E9" s="60"/>
      <c r="F9" s="60"/>
      <c r="G9" s="60">
        <v>133</v>
      </c>
      <c r="H9" s="60"/>
      <c r="I9" s="60">
        <v>14</v>
      </c>
      <c r="J9" s="60">
        <v>32</v>
      </c>
      <c r="K9" s="61">
        <f t="shared" si="0"/>
        <v>179</v>
      </c>
      <c r="L9" s="60"/>
      <c r="M9" s="60"/>
      <c r="N9" s="60">
        <v>24</v>
      </c>
      <c r="O9" s="60"/>
      <c r="P9" s="60">
        <v>90</v>
      </c>
      <c r="Q9" s="60">
        <v>128</v>
      </c>
      <c r="R9" s="61">
        <f t="shared" ref="R9:R14" si="2">SUM(L9:Q9)</f>
        <v>242</v>
      </c>
      <c r="S9" s="62">
        <f t="shared" ref="S9:S14" si="3">K9+R9</f>
        <v>421</v>
      </c>
      <c r="T9" s="62"/>
      <c r="U9" s="62">
        <v>24</v>
      </c>
      <c r="V9" s="62">
        <f t="shared" ref="V9:V15" si="4">T9+U9</f>
        <v>24</v>
      </c>
      <c r="W9" s="62">
        <v>875</v>
      </c>
      <c r="X9" s="62">
        <v>875</v>
      </c>
      <c r="Y9" s="60">
        <f>B9*25*100/60</f>
        <v>875</v>
      </c>
      <c r="Z9" s="60">
        <f t="shared" ref="Z9:Z15" si="5">(W9-S9)+V9</f>
        <v>478</v>
      </c>
      <c r="AA9" s="60">
        <f t="shared" ref="AA9:AA15" si="6">X9-S9+V9</f>
        <v>478</v>
      </c>
    </row>
    <row r="10" spans="1:27" s="63" customFormat="1" ht="17.25" x14ac:dyDescent="0.25">
      <c r="A10" s="59" t="s">
        <v>78</v>
      </c>
      <c r="B10" s="60">
        <f t="shared" si="1"/>
        <v>46</v>
      </c>
      <c r="C10" s="61">
        <v>6</v>
      </c>
      <c r="D10" s="61">
        <v>40</v>
      </c>
      <c r="E10" s="60">
        <v>302</v>
      </c>
      <c r="F10" s="60">
        <v>374</v>
      </c>
      <c r="G10" s="60">
        <v>683</v>
      </c>
      <c r="H10" s="60">
        <v>19</v>
      </c>
      <c r="I10" s="60"/>
      <c r="J10" s="60"/>
      <c r="K10" s="61">
        <f t="shared" si="0"/>
        <v>1378</v>
      </c>
      <c r="L10" s="60">
        <v>69</v>
      </c>
      <c r="M10" s="60">
        <v>14</v>
      </c>
      <c r="N10" s="60">
        <v>47</v>
      </c>
      <c r="O10" s="60"/>
      <c r="P10" s="60">
        <v>107</v>
      </c>
      <c r="Q10" s="60">
        <v>196</v>
      </c>
      <c r="R10" s="61">
        <f t="shared" si="2"/>
        <v>433</v>
      </c>
      <c r="S10" s="62">
        <f t="shared" si="3"/>
        <v>1811</v>
      </c>
      <c r="T10" s="62">
        <f>303+19</f>
        <v>322</v>
      </c>
      <c r="U10" s="62">
        <f>38+14+21+26</f>
        <v>99</v>
      </c>
      <c r="V10" s="62">
        <f t="shared" si="4"/>
        <v>421</v>
      </c>
      <c r="W10" s="62">
        <v>1533</v>
      </c>
      <c r="X10" s="62">
        <v>1333</v>
      </c>
      <c r="Y10" s="60">
        <f>B10*20*100/60</f>
        <v>1533.3333333333333</v>
      </c>
      <c r="Z10" s="60">
        <f t="shared" si="5"/>
        <v>143</v>
      </c>
      <c r="AA10" s="60">
        <f t="shared" si="6"/>
        <v>-57</v>
      </c>
    </row>
    <row r="11" spans="1:27" s="63" customFormat="1" ht="17.25" x14ac:dyDescent="0.25">
      <c r="A11" s="59" t="s">
        <v>79</v>
      </c>
      <c r="B11" s="60">
        <f t="shared" si="1"/>
        <v>20</v>
      </c>
      <c r="C11" s="61">
        <v>7</v>
      </c>
      <c r="D11" s="61">
        <v>13</v>
      </c>
      <c r="E11" s="60">
        <v>113</v>
      </c>
      <c r="F11" s="60">
        <v>151</v>
      </c>
      <c r="G11" s="60">
        <v>279</v>
      </c>
      <c r="H11" s="60"/>
      <c r="I11" s="60"/>
      <c r="J11" s="60"/>
      <c r="K11" s="61">
        <f t="shared" si="0"/>
        <v>543</v>
      </c>
      <c r="L11" s="60"/>
      <c r="M11" s="60">
        <v>6</v>
      </c>
      <c r="N11" s="60">
        <v>26</v>
      </c>
      <c r="O11" s="60"/>
      <c r="P11" s="60">
        <v>59</v>
      </c>
      <c r="Q11" s="60">
        <v>137</v>
      </c>
      <c r="R11" s="61">
        <f t="shared" si="2"/>
        <v>228</v>
      </c>
      <c r="S11" s="62">
        <f t="shared" si="3"/>
        <v>771</v>
      </c>
      <c r="T11" s="62">
        <v>113</v>
      </c>
      <c r="U11" s="62">
        <f>6+31</f>
        <v>37</v>
      </c>
      <c r="V11" s="62">
        <f t="shared" si="4"/>
        <v>150</v>
      </c>
      <c r="W11" s="62">
        <v>666</v>
      </c>
      <c r="X11" s="62">
        <v>433</v>
      </c>
      <c r="Y11" s="60">
        <f t="shared" ref="Y11:Y15" si="7">B11*20*100/60</f>
        <v>666.66666666666663</v>
      </c>
      <c r="Z11" s="60">
        <f t="shared" si="5"/>
        <v>45</v>
      </c>
      <c r="AA11" s="60">
        <f t="shared" si="6"/>
        <v>-188</v>
      </c>
    </row>
    <row r="12" spans="1:27" s="63" customFormat="1" ht="17.25" x14ac:dyDescent="0.25">
      <c r="A12" s="59" t="s">
        <v>85</v>
      </c>
      <c r="B12" s="60">
        <f t="shared" si="1"/>
        <v>35</v>
      </c>
      <c r="C12" s="61">
        <v>7</v>
      </c>
      <c r="D12" s="61">
        <v>28</v>
      </c>
      <c r="E12" s="60">
        <v>355</v>
      </c>
      <c r="F12" s="60">
        <v>372</v>
      </c>
      <c r="G12" s="60">
        <v>761</v>
      </c>
      <c r="H12" s="60"/>
      <c r="I12" s="60"/>
      <c r="J12" s="60"/>
      <c r="K12" s="61">
        <f>SUM(E12:J12)</f>
        <v>1488</v>
      </c>
      <c r="L12" s="60"/>
      <c r="M12" s="60"/>
      <c r="N12" s="60">
        <v>15</v>
      </c>
      <c r="O12" s="60"/>
      <c r="P12" s="60">
        <v>40</v>
      </c>
      <c r="Q12" s="60">
        <v>139</v>
      </c>
      <c r="R12" s="61">
        <f t="shared" si="2"/>
        <v>194</v>
      </c>
      <c r="S12" s="62">
        <f t="shared" si="3"/>
        <v>1682</v>
      </c>
      <c r="T12" s="62">
        <v>355</v>
      </c>
      <c r="U12" s="62">
        <v>15</v>
      </c>
      <c r="V12" s="62">
        <f t="shared" si="4"/>
        <v>370</v>
      </c>
      <c r="W12" s="62">
        <v>1166</v>
      </c>
      <c r="X12" s="62">
        <v>933</v>
      </c>
      <c r="Y12" s="60">
        <f t="shared" si="7"/>
        <v>1166.6666666666667</v>
      </c>
      <c r="Z12" s="60">
        <f t="shared" si="5"/>
        <v>-146</v>
      </c>
      <c r="AA12" s="60">
        <f t="shared" si="6"/>
        <v>-379</v>
      </c>
    </row>
    <row r="13" spans="1:27" s="63" customFormat="1" ht="17.25" x14ac:dyDescent="0.25">
      <c r="A13" s="59" t="s">
        <v>80</v>
      </c>
      <c r="B13" s="60">
        <f t="shared" si="1"/>
        <v>39</v>
      </c>
      <c r="C13" s="61">
        <v>20</v>
      </c>
      <c r="D13" s="61">
        <v>19</v>
      </c>
      <c r="E13" s="60">
        <v>309</v>
      </c>
      <c r="F13" s="60">
        <v>595</v>
      </c>
      <c r="G13" s="60">
        <v>924</v>
      </c>
      <c r="H13" s="60">
        <v>18</v>
      </c>
      <c r="I13" s="60">
        <v>24</v>
      </c>
      <c r="J13" s="60">
        <v>67</v>
      </c>
      <c r="K13" s="61">
        <f t="shared" si="0"/>
        <v>1937</v>
      </c>
      <c r="L13" s="60">
        <v>55</v>
      </c>
      <c r="M13" s="60">
        <v>17</v>
      </c>
      <c r="N13" s="60">
        <v>42</v>
      </c>
      <c r="O13" s="60">
        <v>77</v>
      </c>
      <c r="P13" s="60">
        <v>89</v>
      </c>
      <c r="Q13" s="60">
        <v>228</v>
      </c>
      <c r="R13" s="61">
        <f t="shared" si="2"/>
        <v>508</v>
      </c>
      <c r="S13" s="62">
        <f t="shared" si="3"/>
        <v>2445</v>
      </c>
      <c r="T13" s="62">
        <f>309+41</f>
        <v>350</v>
      </c>
      <c r="U13" s="62">
        <f>53+17+42</f>
        <v>112</v>
      </c>
      <c r="V13" s="62">
        <f t="shared" si="4"/>
        <v>462</v>
      </c>
      <c r="W13" s="62">
        <v>1300</v>
      </c>
      <c r="X13" s="62">
        <v>633</v>
      </c>
      <c r="Y13" s="60">
        <f t="shared" si="7"/>
        <v>1300</v>
      </c>
      <c r="Z13" s="60">
        <f t="shared" si="5"/>
        <v>-683</v>
      </c>
      <c r="AA13" s="60">
        <f t="shared" si="6"/>
        <v>-1350</v>
      </c>
    </row>
    <row r="14" spans="1:27" s="63" customFormat="1" ht="17.25" x14ac:dyDescent="0.25">
      <c r="A14" s="59" t="s">
        <v>81</v>
      </c>
      <c r="B14" s="60">
        <f t="shared" si="1"/>
        <v>38</v>
      </c>
      <c r="C14" s="61">
        <v>5</v>
      </c>
      <c r="D14" s="61">
        <v>33</v>
      </c>
      <c r="E14" s="60">
        <v>202</v>
      </c>
      <c r="F14" s="60">
        <v>227</v>
      </c>
      <c r="G14" s="60">
        <v>390</v>
      </c>
      <c r="H14" s="60">
        <v>12</v>
      </c>
      <c r="I14" s="60"/>
      <c r="J14" s="60"/>
      <c r="K14" s="61">
        <f t="shared" si="0"/>
        <v>831</v>
      </c>
      <c r="L14" s="60">
        <v>67</v>
      </c>
      <c r="M14" s="60">
        <v>13</v>
      </c>
      <c r="N14" s="60">
        <v>67</v>
      </c>
      <c r="O14" s="60">
        <v>43</v>
      </c>
      <c r="P14" s="60">
        <v>106</v>
      </c>
      <c r="Q14" s="60">
        <v>320</v>
      </c>
      <c r="R14" s="61">
        <f t="shared" si="2"/>
        <v>616</v>
      </c>
      <c r="S14" s="62">
        <f t="shared" si="3"/>
        <v>1447</v>
      </c>
      <c r="T14" s="62">
        <f>201+26</f>
        <v>227</v>
      </c>
      <c r="U14" s="62">
        <f>25+13+67</f>
        <v>105</v>
      </c>
      <c r="V14" s="62">
        <f t="shared" si="4"/>
        <v>332</v>
      </c>
      <c r="W14" s="62">
        <v>1266</v>
      </c>
      <c r="X14" s="62">
        <v>1100</v>
      </c>
      <c r="Y14" s="60">
        <f t="shared" si="7"/>
        <v>1266.6666666666667</v>
      </c>
      <c r="Z14" s="60">
        <f t="shared" si="5"/>
        <v>151</v>
      </c>
      <c r="AA14" s="60">
        <f t="shared" si="6"/>
        <v>-15</v>
      </c>
    </row>
    <row r="15" spans="1:27" s="63" customFormat="1" ht="17.25" x14ac:dyDescent="0.25">
      <c r="A15" s="59" t="s">
        <v>82</v>
      </c>
      <c r="B15" s="60">
        <f t="shared" si="1"/>
        <v>12</v>
      </c>
      <c r="C15" s="61"/>
      <c r="D15" s="61">
        <v>12</v>
      </c>
      <c r="E15" s="60">
        <v>121</v>
      </c>
      <c r="F15" s="60">
        <v>108</v>
      </c>
      <c r="G15" s="60">
        <v>115</v>
      </c>
      <c r="H15" s="60"/>
      <c r="I15" s="60"/>
      <c r="J15" s="60"/>
      <c r="K15" s="61">
        <f t="shared" si="0"/>
        <v>344</v>
      </c>
      <c r="L15" s="60"/>
      <c r="M15" s="60"/>
      <c r="N15" s="60">
        <v>22</v>
      </c>
      <c r="O15" s="60">
        <v>32</v>
      </c>
      <c r="P15" s="60"/>
      <c r="Q15" s="60">
        <v>47</v>
      </c>
      <c r="R15" s="61">
        <f>SUM(L15:Q15)</f>
        <v>101</v>
      </c>
      <c r="S15" s="62">
        <f>K15+R15</f>
        <v>445</v>
      </c>
      <c r="T15" s="62">
        <v>121</v>
      </c>
      <c r="U15" s="62">
        <v>22</v>
      </c>
      <c r="V15" s="62">
        <f t="shared" si="4"/>
        <v>143</v>
      </c>
      <c r="W15" s="62">
        <v>400</v>
      </c>
      <c r="X15" s="62">
        <v>400</v>
      </c>
      <c r="Y15" s="60">
        <f t="shared" si="7"/>
        <v>400</v>
      </c>
      <c r="Z15" s="60">
        <f t="shared" si="5"/>
        <v>98</v>
      </c>
      <c r="AA15" s="60">
        <f t="shared" si="6"/>
        <v>98</v>
      </c>
    </row>
    <row r="16" spans="1:27" s="63" customFormat="1" ht="17.25" x14ac:dyDescent="0.25">
      <c r="A16" s="59" t="s">
        <v>83</v>
      </c>
      <c r="B16" s="59">
        <f>SUM(B6:B15)</f>
        <v>220</v>
      </c>
      <c r="C16" s="59">
        <f t="shared" ref="C16:Z16" si="8">SUM(C6:C15)</f>
        <v>45</v>
      </c>
      <c r="D16" s="59">
        <f t="shared" si="8"/>
        <v>220</v>
      </c>
      <c r="E16" s="59">
        <f t="shared" si="8"/>
        <v>1402</v>
      </c>
      <c r="F16" s="59">
        <f t="shared" si="8"/>
        <v>1827</v>
      </c>
      <c r="G16" s="59">
        <f t="shared" si="8"/>
        <v>3386</v>
      </c>
      <c r="H16" s="59">
        <f t="shared" si="8"/>
        <v>49</v>
      </c>
      <c r="I16" s="59">
        <f t="shared" si="8"/>
        <v>38</v>
      </c>
      <c r="J16" s="59">
        <f t="shared" si="8"/>
        <v>99</v>
      </c>
      <c r="K16" s="59">
        <f t="shared" si="8"/>
        <v>6801</v>
      </c>
      <c r="L16" s="59">
        <f t="shared" si="8"/>
        <v>191</v>
      </c>
      <c r="M16" s="59">
        <f t="shared" si="8"/>
        <v>50</v>
      </c>
      <c r="N16" s="59">
        <f t="shared" si="8"/>
        <v>243</v>
      </c>
      <c r="O16" s="59">
        <f t="shared" si="8"/>
        <v>152</v>
      </c>
      <c r="P16" s="59">
        <f t="shared" si="8"/>
        <v>491</v>
      </c>
      <c r="Q16" s="59">
        <f t="shared" si="8"/>
        <v>1282</v>
      </c>
      <c r="R16" s="59">
        <f t="shared" si="8"/>
        <v>2409</v>
      </c>
      <c r="S16" s="59">
        <f t="shared" si="8"/>
        <v>9210</v>
      </c>
      <c r="T16" s="59">
        <f t="shared" si="8"/>
        <v>1488</v>
      </c>
      <c r="U16" s="59">
        <f t="shared" si="8"/>
        <v>414</v>
      </c>
      <c r="V16" s="59">
        <f t="shared" si="8"/>
        <v>1902</v>
      </c>
      <c r="W16" s="59">
        <f t="shared" si="8"/>
        <v>7581</v>
      </c>
      <c r="X16" s="59">
        <f t="shared" si="8"/>
        <v>6082</v>
      </c>
      <c r="Y16" s="59">
        <f t="shared" si="8"/>
        <v>7583.333333333333</v>
      </c>
      <c r="Z16" s="59">
        <f t="shared" si="8"/>
        <v>273</v>
      </c>
      <c r="AA16" s="63">
        <f>SUM(AA8:AA15)</f>
        <v>-1226</v>
      </c>
    </row>
    <row r="27" spans="9:9" x14ac:dyDescent="0.25">
      <c r="I27" s="64">
        <v>78</v>
      </c>
    </row>
  </sheetData>
  <mergeCells count="8">
    <mergeCell ref="Y4:AA4"/>
    <mergeCell ref="A2:Z2"/>
    <mergeCell ref="A4:A5"/>
    <mergeCell ref="B4:B5"/>
    <mergeCell ref="C4:C5"/>
    <mergeCell ref="D4:D5"/>
    <mergeCell ref="E4:S4"/>
    <mergeCell ref="T4:V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42"/>
  <sheetViews>
    <sheetView tabSelected="1" workbookViewId="0">
      <selection activeCell="F8" sqref="F8:F9"/>
    </sheetView>
  </sheetViews>
  <sheetFormatPr defaultRowHeight="16.5" x14ac:dyDescent="0.25"/>
  <cols>
    <col min="1" max="1" width="6" style="73" customWidth="1"/>
    <col min="2" max="2" width="25" style="67" hidden="1" customWidth="1"/>
    <col min="3" max="3" width="47" style="96" customWidth="1"/>
    <col min="4" max="4" width="12.5703125" style="73" customWidth="1"/>
    <col min="5" max="5" width="12.7109375" style="73" customWidth="1"/>
    <col min="6" max="6" width="18" style="73" customWidth="1"/>
    <col min="7" max="7" width="12.5703125" style="73" customWidth="1"/>
    <col min="8" max="8" width="13.85546875" style="73" customWidth="1"/>
    <col min="9" max="9" width="15.42578125" style="73" customWidth="1"/>
    <col min="10" max="16384" width="9.140625" style="67"/>
  </cols>
  <sheetData>
    <row r="4" spans="1:9" x14ac:dyDescent="0.25">
      <c r="F4" s="102" t="s">
        <v>91</v>
      </c>
      <c r="G4" s="102"/>
      <c r="H4" s="102"/>
      <c r="I4" s="102"/>
    </row>
    <row r="5" spans="1:9" x14ac:dyDescent="0.25">
      <c r="F5" s="97"/>
      <c r="G5" s="97"/>
      <c r="H5" s="97"/>
      <c r="I5" s="97"/>
    </row>
    <row r="6" spans="1:9" ht="20.25" x14ac:dyDescent="0.3">
      <c r="A6" s="98" t="s">
        <v>92</v>
      </c>
      <c r="B6" s="98"/>
      <c r="C6" s="98"/>
      <c r="D6" s="98"/>
      <c r="E6" s="98"/>
      <c r="F6" s="98"/>
      <c r="G6" s="98"/>
      <c r="H6" s="98"/>
      <c r="I6" s="98"/>
    </row>
    <row r="8" spans="1:9" s="72" customFormat="1" ht="33.75" customHeight="1" x14ac:dyDescent="0.25">
      <c r="A8" s="69" t="s">
        <v>0</v>
      </c>
      <c r="B8" s="69" t="s">
        <v>33</v>
      </c>
      <c r="C8" s="86" t="s">
        <v>31</v>
      </c>
      <c r="D8" s="71" t="s">
        <v>87</v>
      </c>
      <c r="E8" s="71"/>
      <c r="F8" s="81" t="s">
        <v>88</v>
      </c>
      <c r="G8" s="84" t="s">
        <v>89</v>
      </c>
      <c r="H8" s="84"/>
      <c r="I8" s="84"/>
    </row>
    <row r="9" spans="1:9" s="72" customFormat="1" ht="23.25" customHeight="1" x14ac:dyDescent="0.25">
      <c r="A9" s="70"/>
      <c r="B9" s="70"/>
      <c r="C9" s="87"/>
      <c r="D9" s="74" t="s">
        <v>47</v>
      </c>
      <c r="E9" s="74" t="s">
        <v>48</v>
      </c>
      <c r="F9" s="82"/>
      <c r="G9" s="74" t="s">
        <v>47</v>
      </c>
      <c r="H9" s="74" t="s">
        <v>48</v>
      </c>
      <c r="I9" s="74" t="s">
        <v>94</v>
      </c>
    </row>
    <row r="10" spans="1:9" ht="19.5" customHeight="1" x14ac:dyDescent="0.25">
      <c r="A10" s="100">
        <v>1</v>
      </c>
      <c r="B10" s="75" t="s">
        <v>34</v>
      </c>
      <c r="C10" s="88" t="s">
        <v>11</v>
      </c>
      <c r="D10" s="68">
        <v>35</v>
      </c>
      <c r="E10" s="68">
        <v>35</v>
      </c>
      <c r="F10" s="68">
        <f>D10+E10</f>
        <v>70</v>
      </c>
      <c r="G10" s="68">
        <v>150</v>
      </c>
      <c r="H10" s="68">
        <v>50</v>
      </c>
      <c r="I10" s="68">
        <f>G10+H10</f>
        <v>200</v>
      </c>
    </row>
    <row r="11" spans="1:9" ht="19.5" customHeight="1" x14ac:dyDescent="0.25">
      <c r="A11" s="100">
        <v>2</v>
      </c>
      <c r="B11" s="76"/>
      <c r="C11" s="88" t="s">
        <v>12</v>
      </c>
      <c r="D11" s="68">
        <v>50</v>
      </c>
      <c r="E11" s="68">
        <v>50</v>
      </c>
      <c r="F11" s="68">
        <f t="shared" ref="F11:F40" si="0">D11+E11</f>
        <v>100</v>
      </c>
      <c r="G11" s="68">
        <v>150</v>
      </c>
      <c r="H11" s="68">
        <v>50</v>
      </c>
      <c r="I11" s="68">
        <f t="shared" ref="I11:I39" si="1">G11+H11</f>
        <v>200</v>
      </c>
    </row>
    <row r="12" spans="1:9" ht="19.5" customHeight="1" x14ac:dyDescent="0.25">
      <c r="A12" s="100">
        <v>3</v>
      </c>
      <c r="B12" s="76"/>
      <c r="C12" s="89" t="s">
        <v>10</v>
      </c>
      <c r="D12" s="68">
        <v>35</v>
      </c>
      <c r="E12" s="68"/>
      <c r="F12" s="68">
        <f t="shared" si="0"/>
        <v>35</v>
      </c>
      <c r="G12" s="68">
        <v>150</v>
      </c>
      <c r="H12" s="68"/>
      <c r="I12" s="68">
        <f t="shared" si="1"/>
        <v>150</v>
      </c>
    </row>
    <row r="13" spans="1:9" ht="19.5" customHeight="1" x14ac:dyDescent="0.25">
      <c r="A13" s="100">
        <v>4</v>
      </c>
      <c r="B13" s="76"/>
      <c r="C13" s="89" t="s">
        <v>24</v>
      </c>
      <c r="D13" s="68"/>
      <c r="E13" s="68">
        <v>35</v>
      </c>
      <c r="F13" s="68">
        <f t="shared" si="0"/>
        <v>35</v>
      </c>
      <c r="G13" s="68"/>
      <c r="H13" s="68">
        <v>50</v>
      </c>
      <c r="I13" s="68">
        <f t="shared" si="1"/>
        <v>50</v>
      </c>
    </row>
    <row r="14" spans="1:9" ht="19.5" customHeight="1" x14ac:dyDescent="0.25">
      <c r="A14" s="100">
        <v>5</v>
      </c>
      <c r="B14" s="76"/>
      <c r="C14" s="90" t="s">
        <v>9</v>
      </c>
      <c r="D14" s="68">
        <v>50</v>
      </c>
      <c r="E14" s="68">
        <v>35</v>
      </c>
      <c r="F14" s="68">
        <f t="shared" si="0"/>
        <v>85</v>
      </c>
      <c r="G14" s="68">
        <v>150</v>
      </c>
      <c r="H14" s="68">
        <v>50</v>
      </c>
      <c r="I14" s="68">
        <f t="shared" si="1"/>
        <v>200</v>
      </c>
    </row>
    <row r="15" spans="1:9" ht="19.5" customHeight="1" x14ac:dyDescent="0.25">
      <c r="A15" s="100">
        <v>6</v>
      </c>
      <c r="B15" s="75" t="s">
        <v>35</v>
      </c>
      <c r="C15" s="88" t="s">
        <v>19</v>
      </c>
      <c r="D15" s="68">
        <v>50</v>
      </c>
      <c r="E15" s="68">
        <v>70</v>
      </c>
      <c r="F15" s="68">
        <f t="shared" si="0"/>
        <v>120</v>
      </c>
      <c r="G15" s="68">
        <v>150</v>
      </c>
      <c r="H15" s="68">
        <v>50</v>
      </c>
      <c r="I15" s="68">
        <f t="shared" si="1"/>
        <v>200</v>
      </c>
    </row>
    <row r="16" spans="1:9" ht="19.5" customHeight="1" x14ac:dyDescent="0.25">
      <c r="A16" s="100">
        <v>7</v>
      </c>
      <c r="B16" s="76"/>
      <c r="C16" s="88" t="s">
        <v>15</v>
      </c>
      <c r="D16" s="68">
        <v>50</v>
      </c>
      <c r="E16" s="68">
        <v>30</v>
      </c>
      <c r="F16" s="68">
        <f t="shared" si="0"/>
        <v>80</v>
      </c>
      <c r="G16" s="68">
        <v>150</v>
      </c>
      <c r="H16" s="68">
        <v>50</v>
      </c>
      <c r="I16" s="68">
        <f t="shared" si="1"/>
        <v>200</v>
      </c>
    </row>
    <row r="17" spans="1:9" ht="19.5" customHeight="1" x14ac:dyDescent="0.25">
      <c r="A17" s="100">
        <v>8</v>
      </c>
      <c r="B17" s="76"/>
      <c r="C17" s="88" t="s">
        <v>21</v>
      </c>
      <c r="D17" s="68">
        <v>50</v>
      </c>
      <c r="E17" s="68">
        <v>70</v>
      </c>
      <c r="F17" s="68">
        <f t="shared" si="0"/>
        <v>120</v>
      </c>
      <c r="G17" s="68">
        <v>150</v>
      </c>
      <c r="H17" s="68">
        <v>50</v>
      </c>
      <c r="I17" s="68">
        <f t="shared" si="1"/>
        <v>200</v>
      </c>
    </row>
    <row r="18" spans="1:9" ht="19.5" customHeight="1" x14ac:dyDescent="0.25">
      <c r="A18" s="100">
        <v>9</v>
      </c>
      <c r="B18" s="76"/>
      <c r="C18" s="89" t="s">
        <v>16</v>
      </c>
      <c r="D18" s="68">
        <v>30</v>
      </c>
      <c r="E18" s="68"/>
      <c r="F18" s="68">
        <f t="shared" si="0"/>
        <v>30</v>
      </c>
      <c r="G18" s="68">
        <v>150</v>
      </c>
      <c r="H18" s="68"/>
      <c r="I18" s="68">
        <f t="shared" si="1"/>
        <v>150</v>
      </c>
    </row>
    <row r="19" spans="1:9" ht="19.5" customHeight="1" x14ac:dyDescent="0.25">
      <c r="A19" s="100">
        <v>10</v>
      </c>
      <c r="B19" s="76"/>
      <c r="C19" s="89" t="s">
        <v>90</v>
      </c>
      <c r="D19" s="68"/>
      <c r="E19" s="68">
        <v>30</v>
      </c>
      <c r="F19" s="68">
        <f t="shared" si="0"/>
        <v>30</v>
      </c>
      <c r="G19" s="68"/>
      <c r="H19" s="68">
        <v>50</v>
      </c>
      <c r="I19" s="68">
        <f t="shared" si="1"/>
        <v>50</v>
      </c>
    </row>
    <row r="20" spans="1:9" ht="19.5" customHeight="1" x14ac:dyDescent="0.25">
      <c r="A20" s="100">
        <v>11</v>
      </c>
      <c r="B20" s="76"/>
      <c r="C20" s="88" t="s">
        <v>18</v>
      </c>
      <c r="D20" s="68">
        <v>50</v>
      </c>
      <c r="E20" s="68">
        <v>50</v>
      </c>
      <c r="F20" s="68">
        <f t="shared" si="0"/>
        <v>100</v>
      </c>
      <c r="G20" s="68">
        <v>150</v>
      </c>
      <c r="H20" s="68">
        <v>50</v>
      </c>
      <c r="I20" s="68">
        <f t="shared" si="1"/>
        <v>200</v>
      </c>
    </row>
    <row r="21" spans="1:9" ht="19.5" customHeight="1" x14ac:dyDescent="0.25">
      <c r="A21" s="100">
        <v>12</v>
      </c>
      <c r="B21" s="76"/>
      <c r="C21" s="88" t="s">
        <v>20</v>
      </c>
      <c r="D21" s="68">
        <v>50</v>
      </c>
      <c r="E21" s="68">
        <v>50</v>
      </c>
      <c r="F21" s="68">
        <f t="shared" si="0"/>
        <v>100</v>
      </c>
      <c r="G21" s="68">
        <v>150</v>
      </c>
      <c r="H21" s="68">
        <v>50</v>
      </c>
      <c r="I21" s="68">
        <f t="shared" si="1"/>
        <v>200</v>
      </c>
    </row>
    <row r="22" spans="1:9" ht="19.5" customHeight="1" x14ac:dyDescent="0.25">
      <c r="A22" s="100">
        <v>13</v>
      </c>
      <c r="B22" s="77" t="s">
        <v>36</v>
      </c>
      <c r="C22" s="88" t="s">
        <v>13</v>
      </c>
      <c r="D22" s="68">
        <v>150</v>
      </c>
      <c r="E22" s="68">
        <v>50</v>
      </c>
      <c r="F22" s="68">
        <f t="shared" si="0"/>
        <v>200</v>
      </c>
      <c r="G22" s="68">
        <v>150</v>
      </c>
      <c r="H22" s="68">
        <v>50</v>
      </c>
      <c r="I22" s="68">
        <f t="shared" si="1"/>
        <v>200</v>
      </c>
    </row>
    <row r="23" spans="1:9" ht="19.5" customHeight="1" x14ac:dyDescent="0.25">
      <c r="A23" s="100">
        <v>14</v>
      </c>
      <c r="B23" s="78" t="s">
        <v>37</v>
      </c>
      <c r="C23" s="91" t="s">
        <v>28</v>
      </c>
      <c r="D23" s="68">
        <v>50</v>
      </c>
      <c r="E23" s="68">
        <v>50</v>
      </c>
      <c r="F23" s="68">
        <f t="shared" si="0"/>
        <v>100</v>
      </c>
      <c r="G23" s="68">
        <v>150</v>
      </c>
      <c r="H23" s="68">
        <v>50</v>
      </c>
      <c r="I23" s="68">
        <f t="shared" si="1"/>
        <v>200</v>
      </c>
    </row>
    <row r="24" spans="1:9" ht="19.5" customHeight="1" x14ac:dyDescent="0.25">
      <c r="A24" s="100">
        <v>15</v>
      </c>
      <c r="B24" s="78"/>
      <c r="C24" s="91" t="s">
        <v>29</v>
      </c>
      <c r="D24" s="68">
        <v>35</v>
      </c>
      <c r="E24" s="68">
        <v>35</v>
      </c>
      <c r="F24" s="68">
        <f t="shared" si="0"/>
        <v>70</v>
      </c>
      <c r="G24" s="68">
        <v>150</v>
      </c>
      <c r="H24" s="68">
        <v>50</v>
      </c>
      <c r="I24" s="68">
        <f t="shared" si="1"/>
        <v>200</v>
      </c>
    </row>
    <row r="25" spans="1:9" ht="19.5" customHeight="1" x14ac:dyDescent="0.25">
      <c r="A25" s="100">
        <v>16</v>
      </c>
      <c r="B25" s="78"/>
      <c r="C25" s="92" t="s">
        <v>17</v>
      </c>
      <c r="D25" s="68">
        <v>70</v>
      </c>
      <c r="E25" s="68"/>
      <c r="F25" s="68">
        <f t="shared" si="0"/>
        <v>70</v>
      </c>
      <c r="G25" s="68">
        <v>150</v>
      </c>
      <c r="H25" s="68"/>
      <c r="I25" s="68">
        <f t="shared" si="1"/>
        <v>150</v>
      </c>
    </row>
    <row r="26" spans="1:9" ht="19.5" customHeight="1" x14ac:dyDescent="0.25">
      <c r="A26" s="100">
        <v>17</v>
      </c>
      <c r="B26" s="78"/>
      <c r="C26" s="92" t="s">
        <v>30</v>
      </c>
      <c r="D26" s="68"/>
      <c r="E26" s="68">
        <v>50</v>
      </c>
      <c r="F26" s="68">
        <f t="shared" si="0"/>
        <v>50</v>
      </c>
      <c r="G26" s="68"/>
      <c r="H26" s="68">
        <v>50</v>
      </c>
      <c r="I26" s="68">
        <f t="shared" si="1"/>
        <v>50</v>
      </c>
    </row>
    <row r="27" spans="1:9" ht="19.5" customHeight="1" x14ac:dyDescent="0.25">
      <c r="A27" s="100">
        <v>18</v>
      </c>
      <c r="B27" s="76" t="s">
        <v>38</v>
      </c>
      <c r="C27" s="93" t="s">
        <v>23</v>
      </c>
      <c r="D27" s="68">
        <v>50</v>
      </c>
      <c r="E27" s="68">
        <v>60</v>
      </c>
      <c r="F27" s="68">
        <f t="shared" si="0"/>
        <v>110</v>
      </c>
      <c r="G27" s="68">
        <v>150</v>
      </c>
      <c r="H27" s="68">
        <v>50</v>
      </c>
      <c r="I27" s="68">
        <f t="shared" si="1"/>
        <v>200</v>
      </c>
    </row>
    <row r="28" spans="1:9" ht="19.5" customHeight="1" x14ac:dyDescent="0.25">
      <c r="A28" s="100">
        <v>19</v>
      </c>
      <c r="B28" s="76"/>
      <c r="C28" s="88" t="s">
        <v>14</v>
      </c>
      <c r="D28" s="68">
        <v>70</v>
      </c>
      <c r="E28" s="68">
        <v>50</v>
      </c>
      <c r="F28" s="68">
        <f t="shared" si="0"/>
        <v>120</v>
      </c>
      <c r="G28" s="68">
        <v>150</v>
      </c>
      <c r="H28" s="68">
        <v>50</v>
      </c>
      <c r="I28" s="68">
        <f t="shared" si="1"/>
        <v>200</v>
      </c>
    </row>
    <row r="29" spans="1:9" ht="19.5" customHeight="1" x14ac:dyDescent="0.25">
      <c r="A29" s="100">
        <v>20</v>
      </c>
      <c r="B29" s="75" t="s">
        <v>39</v>
      </c>
      <c r="C29" s="88" t="s">
        <v>5</v>
      </c>
      <c r="D29" s="68">
        <v>35</v>
      </c>
      <c r="E29" s="68">
        <v>30</v>
      </c>
      <c r="F29" s="68">
        <f t="shared" si="0"/>
        <v>65</v>
      </c>
      <c r="G29" s="68">
        <v>150</v>
      </c>
      <c r="H29" s="68">
        <v>50</v>
      </c>
      <c r="I29" s="68">
        <f t="shared" si="1"/>
        <v>200</v>
      </c>
    </row>
    <row r="30" spans="1:9" ht="19.5" customHeight="1" x14ac:dyDescent="0.25">
      <c r="A30" s="100">
        <v>21</v>
      </c>
      <c r="B30" s="76"/>
      <c r="C30" s="89" t="s">
        <v>3</v>
      </c>
      <c r="D30" s="68">
        <v>35</v>
      </c>
      <c r="E30" s="68"/>
      <c r="F30" s="68">
        <f t="shared" si="0"/>
        <v>35</v>
      </c>
      <c r="G30" s="68">
        <v>150</v>
      </c>
      <c r="H30" s="68"/>
      <c r="I30" s="68">
        <f t="shared" si="1"/>
        <v>150</v>
      </c>
    </row>
    <row r="31" spans="1:9" ht="19.5" customHeight="1" x14ac:dyDescent="0.25">
      <c r="A31" s="100">
        <v>22</v>
      </c>
      <c r="B31" s="76"/>
      <c r="C31" s="89" t="s">
        <v>25</v>
      </c>
      <c r="D31" s="68"/>
      <c r="E31" s="68">
        <v>30</v>
      </c>
      <c r="F31" s="68">
        <f t="shared" si="0"/>
        <v>30</v>
      </c>
      <c r="G31" s="68"/>
      <c r="H31" s="68">
        <v>50</v>
      </c>
      <c r="I31" s="68">
        <f t="shared" si="1"/>
        <v>50</v>
      </c>
    </row>
    <row r="32" spans="1:9" ht="19.5" customHeight="1" x14ac:dyDescent="0.25">
      <c r="A32" s="100">
        <v>23</v>
      </c>
      <c r="B32" s="76"/>
      <c r="C32" s="88" t="s">
        <v>4</v>
      </c>
      <c r="D32" s="68">
        <v>35</v>
      </c>
      <c r="E32" s="68">
        <v>50</v>
      </c>
      <c r="F32" s="68">
        <f t="shared" si="0"/>
        <v>85</v>
      </c>
      <c r="G32" s="68">
        <v>150</v>
      </c>
      <c r="H32" s="68">
        <v>50</v>
      </c>
      <c r="I32" s="68">
        <f t="shared" si="1"/>
        <v>200</v>
      </c>
    </row>
    <row r="33" spans="1:9" ht="19.5" customHeight="1" x14ac:dyDescent="0.25">
      <c r="A33" s="100">
        <v>24</v>
      </c>
      <c r="B33" s="76"/>
      <c r="C33" s="88" t="s">
        <v>6</v>
      </c>
      <c r="D33" s="68">
        <v>70</v>
      </c>
      <c r="E33" s="68">
        <v>50</v>
      </c>
      <c r="F33" s="68">
        <f t="shared" si="0"/>
        <v>120</v>
      </c>
      <c r="G33" s="68">
        <v>150</v>
      </c>
      <c r="H33" s="68">
        <v>50</v>
      </c>
      <c r="I33" s="68">
        <f t="shared" si="1"/>
        <v>200</v>
      </c>
    </row>
    <row r="34" spans="1:9" ht="19.5" customHeight="1" x14ac:dyDescent="0.25">
      <c r="A34" s="100">
        <v>25</v>
      </c>
      <c r="B34" s="76"/>
      <c r="C34" s="88" t="s">
        <v>2</v>
      </c>
      <c r="D34" s="68">
        <v>35</v>
      </c>
      <c r="E34" s="83">
        <v>30</v>
      </c>
      <c r="F34" s="68">
        <f t="shared" si="0"/>
        <v>65</v>
      </c>
      <c r="G34" s="68">
        <v>150</v>
      </c>
      <c r="H34" s="68">
        <v>50</v>
      </c>
      <c r="I34" s="68">
        <f t="shared" si="1"/>
        <v>200</v>
      </c>
    </row>
    <row r="35" spans="1:9" ht="19.5" customHeight="1" x14ac:dyDescent="0.25">
      <c r="A35" s="100">
        <v>26</v>
      </c>
      <c r="B35" s="76"/>
      <c r="C35" s="88" t="s">
        <v>1</v>
      </c>
      <c r="D35" s="68">
        <v>35</v>
      </c>
      <c r="E35" s="68">
        <v>30</v>
      </c>
      <c r="F35" s="68">
        <f t="shared" si="0"/>
        <v>65</v>
      </c>
      <c r="G35" s="68">
        <v>150</v>
      </c>
      <c r="H35" s="68">
        <v>50</v>
      </c>
      <c r="I35" s="68">
        <f t="shared" si="1"/>
        <v>200</v>
      </c>
    </row>
    <row r="36" spans="1:9" ht="19.5" customHeight="1" x14ac:dyDescent="0.25">
      <c r="A36" s="100">
        <v>27</v>
      </c>
      <c r="B36" s="77" t="s">
        <v>40</v>
      </c>
      <c r="C36" s="88" t="s">
        <v>7</v>
      </c>
      <c r="D36" s="68">
        <v>120</v>
      </c>
      <c r="E36" s="68">
        <v>50</v>
      </c>
      <c r="F36" s="68">
        <f t="shared" si="0"/>
        <v>170</v>
      </c>
      <c r="G36" s="68">
        <v>150</v>
      </c>
      <c r="H36" s="68">
        <v>50</v>
      </c>
      <c r="I36" s="68">
        <f t="shared" si="1"/>
        <v>200</v>
      </c>
    </row>
    <row r="37" spans="1:9" ht="19.5" customHeight="1" x14ac:dyDescent="0.25">
      <c r="A37" s="100">
        <v>28</v>
      </c>
      <c r="B37" s="79" t="s">
        <v>41</v>
      </c>
      <c r="C37" s="88" t="s">
        <v>8</v>
      </c>
      <c r="D37" s="68">
        <v>70</v>
      </c>
      <c r="E37" s="68">
        <v>35</v>
      </c>
      <c r="F37" s="68">
        <f t="shared" si="0"/>
        <v>105</v>
      </c>
      <c r="G37" s="68">
        <v>150</v>
      </c>
      <c r="H37" s="68">
        <v>50</v>
      </c>
      <c r="I37" s="68">
        <f t="shared" si="1"/>
        <v>200</v>
      </c>
    </row>
    <row r="38" spans="1:9" ht="19.5" customHeight="1" x14ac:dyDescent="0.25">
      <c r="A38" s="100">
        <v>29</v>
      </c>
      <c r="B38" s="80"/>
      <c r="C38" s="88" t="s">
        <v>27</v>
      </c>
      <c r="D38" s="68">
        <v>70</v>
      </c>
      <c r="E38" s="68">
        <v>35</v>
      </c>
      <c r="F38" s="68">
        <f t="shared" si="0"/>
        <v>105</v>
      </c>
      <c r="G38" s="68">
        <v>150</v>
      </c>
      <c r="H38" s="68">
        <v>50</v>
      </c>
      <c r="I38" s="68">
        <f t="shared" si="1"/>
        <v>200</v>
      </c>
    </row>
    <row r="39" spans="1:9" ht="19.5" customHeight="1" x14ac:dyDescent="0.25">
      <c r="A39" s="100">
        <v>30</v>
      </c>
      <c r="B39" s="80"/>
      <c r="C39" s="94" t="s">
        <v>26</v>
      </c>
      <c r="D39" s="68">
        <v>70</v>
      </c>
      <c r="E39" s="68">
        <v>35</v>
      </c>
      <c r="F39" s="68">
        <f t="shared" si="0"/>
        <v>105</v>
      </c>
      <c r="G39" s="68">
        <v>150</v>
      </c>
      <c r="H39" s="68">
        <v>50</v>
      </c>
      <c r="I39" s="68">
        <f t="shared" si="1"/>
        <v>200</v>
      </c>
    </row>
    <row r="40" spans="1:9" s="72" customFormat="1" ht="19.5" customHeight="1" x14ac:dyDescent="0.25">
      <c r="A40" s="101"/>
      <c r="B40" s="85"/>
      <c r="C40" s="95" t="s">
        <v>44</v>
      </c>
      <c r="D40" s="74">
        <f>SUM(D10:D39)</f>
        <v>1450</v>
      </c>
      <c r="E40" s="74">
        <f>SUM(E10:E39)</f>
        <v>1125</v>
      </c>
      <c r="F40" s="74">
        <f t="shared" si="0"/>
        <v>2575</v>
      </c>
      <c r="G40" s="74">
        <f>SUM(G10:G39)</f>
        <v>3900</v>
      </c>
      <c r="H40" s="74">
        <f>SUM(H10:H39)</f>
        <v>1300</v>
      </c>
      <c r="I40" s="74">
        <f t="shared" ref="I40" si="2">G40+H40</f>
        <v>5200</v>
      </c>
    </row>
    <row r="42" spans="1:9" x14ac:dyDescent="0.25">
      <c r="G42" s="99" t="s">
        <v>93</v>
      </c>
      <c r="H42" s="99"/>
      <c r="I42" s="99"/>
    </row>
  </sheetData>
  <mergeCells count="15">
    <mergeCell ref="F8:F9"/>
    <mergeCell ref="G8:I8"/>
    <mergeCell ref="F4:I4"/>
    <mergeCell ref="A6:I6"/>
    <mergeCell ref="G42:I42"/>
    <mergeCell ref="D8:E8"/>
    <mergeCell ref="A8:A9"/>
    <mergeCell ref="B8:B9"/>
    <mergeCell ref="C8:C9"/>
    <mergeCell ref="B37:B39"/>
    <mergeCell ref="B27:B28"/>
    <mergeCell ref="B29:B35"/>
    <mergeCell ref="B23:B26"/>
    <mergeCell ref="B15:B21"/>
    <mergeCell ref="B10:B14"/>
  </mergeCells>
  <pageMargins left="0.45" right="0.2" top="0.5" bottom="0.2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opLeftCell="A31" workbookViewId="0">
      <selection activeCell="F48" sqref="F48:F53"/>
    </sheetView>
  </sheetViews>
  <sheetFormatPr defaultRowHeight="15" x14ac:dyDescent="0.25"/>
  <cols>
    <col min="1" max="1" width="4.42578125" style="5" bestFit="1" customWidth="1"/>
    <col min="2" max="2" width="25" style="14" bestFit="1" customWidth="1"/>
    <col min="3" max="3" width="40.5703125" style="10" bestFit="1" customWidth="1"/>
    <col min="4" max="4" width="19.7109375" style="3" bestFit="1" customWidth="1"/>
    <col min="5" max="5" width="9.28515625" style="13" bestFit="1" customWidth="1"/>
    <col min="6" max="6" width="16.7109375" style="13" bestFit="1" customWidth="1"/>
    <col min="7" max="7" width="13.140625" style="3" bestFit="1" customWidth="1"/>
    <col min="8" max="8" width="9.5703125" style="13" bestFit="1" customWidth="1"/>
    <col min="9" max="16384" width="9.140625" style="5"/>
  </cols>
  <sheetData>
    <row r="1" spans="1:8" s="3" customFormat="1" ht="36.75" customHeight="1" x14ac:dyDescent="0.25">
      <c r="A1" s="1" t="s">
        <v>0</v>
      </c>
      <c r="B1" s="2" t="s">
        <v>33</v>
      </c>
      <c r="C1" s="2" t="s">
        <v>31</v>
      </c>
      <c r="D1" s="11" t="s">
        <v>32</v>
      </c>
      <c r="E1" s="11" t="s">
        <v>43</v>
      </c>
      <c r="F1" s="15" t="s">
        <v>42</v>
      </c>
      <c r="G1" s="15" t="s">
        <v>45</v>
      </c>
      <c r="H1" s="15" t="s">
        <v>46</v>
      </c>
    </row>
    <row r="2" spans="1:8" x14ac:dyDescent="0.25">
      <c r="A2" s="27">
        <v>1</v>
      </c>
      <c r="B2" s="21" t="s">
        <v>34</v>
      </c>
      <c r="C2" s="35" t="s">
        <v>11</v>
      </c>
      <c r="D2" s="4">
        <v>35</v>
      </c>
      <c r="E2" s="20">
        <v>35</v>
      </c>
      <c r="F2" s="20">
        <v>1166</v>
      </c>
      <c r="G2" s="4">
        <v>150</v>
      </c>
      <c r="H2" s="17" t="s">
        <v>47</v>
      </c>
    </row>
    <row r="3" spans="1:8" x14ac:dyDescent="0.25">
      <c r="A3" s="28"/>
      <c r="B3" s="22"/>
      <c r="C3" s="36"/>
      <c r="D3" s="4">
        <v>35</v>
      </c>
      <c r="E3" s="20"/>
      <c r="F3" s="20"/>
      <c r="G3" s="4">
        <v>50</v>
      </c>
      <c r="H3" s="17" t="s">
        <v>48</v>
      </c>
    </row>
    <row r="4" spans="1:8" x14ac:dyDescent="0.25">
      <c r="A4" s="27">
        <v>2</v>
      </c>
      <c r="B4" s="22"/>
      <c r="C4" s="35" t="s">
        <v>12</v>
      </c>
      <c r="D4" s="4">
        <v>50</v>
      </c>
      <c r="E4" s="20"/>
      <c r="F4" s="20"/>
      <c r="G4" s="4">
        <v>150</v>
      </c>
      <c r="H4" s="17" t="s">
        <v>47</v>
      </c>
    </row>
    <row r="5" spans="1:8" x14ac:dyDescent="0.25">
      <c r="A5" s="28"/>
      <c r="B5" s="22"/>
      <c r="C5" s="36"/>
      <c r="D5" s="4">
        <v>50</v>
      </c>
      <c r="E5" s="20"/>
      <c r="F5" s="20"/>
      <c r="G5" s="4">
        <v>50</v>
      </c>
      <c r="H5" s="17" t="s">
        <v>48</v>
      </c>
    </row>
    <row r="6" spans="1:8" x14ac:dyDescent="0.25">
      <c r="A6" s="6">
        <v>3</v>
      </c>
      <c r="B6" s="22"/>
      <c r="C6" s="7" t="s">
        <v>10</v>
      </c>
      <c r="D6" s="4">
        <v>35</v>
      </c>
      <c r="E6" s="20"/>
      <c r="F6" s="20"/>
      <c r="G6" s="4">
        <v>150</v>
      </c>
      <c r="H6" s="17" t="s">
        <v>47</v>
      </c>
    </row>
    <row r="7" spans="1:8" x14ac:dyDescent="0.25">
      <c r="A7" s="6">
        <v>4</v>
      </c>
      <c r="B7" s="22"/>
      <c r="C7" s="7" t="s">
        <v>24</v>
      </c>
      <c r="D7" s="4">
        <v>35</v>
      </c>
      <c r="E7" s="20"/>
      <c r="F7" s="20"/>
      <c r="G7" s="4">
        <v>50</v>
      </c>
      <c r="H7" s="17" t="s">
        <v>48</v>
      </c>
    </row>
    <row r="8" spans="1:8" x14ac:dyDescent="0.25">
      <c r="A8" s="27">
        <v>5</v>
      </c>
      <c r="B8" s="22"/>
      <c r="C8" s="35" t="s">
        <v>9</v>
      </c>
      <c r="D8" s="4">
        <v>50</v>
      </c>
      <c r="E8" s="20"/>
      <c r="F8" s="20"/>
      <c r="G8" s="4">
        <v>150</v>
      </c>
      <c r="H8" s="17" t="s">
        <v>47</v>
      </c>
    </row>
    <row r="9" spans="1:8" x14ac:dyDescent="0.25">
      <c r="A9" s="28"/>
      <c r="B9" s="23"/>
      <c r="C9" s="36"/>
      <c r="D9" s="4">
        <v>35</v>
      </c>
      <c r="E9" s="20"/>
      <c r="F9" s="20"/>
      <c r="G9" s="4">
        <v>50</v>
      </c>
      <c r="H9" s="17" t="s">
        <v>48</v>
      </c>
    </row>
    <row r="10" spans="1:8" x14ac:dyDescent="0.25">
      <c r="A10" s="27">
        <v>6</v>
      </c>
      <c r="B10" s="21" t="s">
        <v>35</v>
      </c>
      <c r="C10" s="35" t="s">
        <v>19</v>
      </c>
      <c r="D10" s="4">
        <v>50</v>
      </c>
      <c r="E10" s="20">
        <v>46</v>
      </c>
      <c r="F10" s="20">
        <v>1533</v>
      </c>
      <c r="G10" s="4">
        <v>150</v>
      </c>
      <c r="H10" s="17" t="s">
        <v>47</v>
      </c>
    </row>
    <row r="11" spans="1:8" x14ac:dyDescent="0.25">
      <c r="A11" s="28"/>
      <c r="B11" s="22"/>
      <c r="C11" s="36"/>
      <c r="D11" s="4">
        <v>70</v>
      </c>
      <c r="E11" s="20"/>
      <c r="F11" s="20"/>
      <c r="G11" s="4">
        <v>50</v>
      </c>
      <c r="H11" s="17" t="s">
        <v>48</v>
      </c>
    </row>
    <row r="12" spans="1:8" x14ac:dyDescent="0.25">
      <c r="A12" s="27">
        <v>7</v>
      </c>
      <c r="B12" s="22"/>
      <c r="C12" s="35" t="s">
        <v>15</v>
      </c>
      <c r="D12" s="4">
        <v>50</v>
      </c>
      <c r="E12" s="20"/>
      <c r="F12" s="20"/>
      <c r="G12" s="4">
        <v>150</v>
      </c>
      <c r="H12" s="17" t="s">
        <v>47</v>
      </c>
    </row>
    <row r="13" spans="1:8" x14ac:dyDescent="0.25">
      <c r="A13" s="28"/>
      <c r="B13" s="22"/>
      <c r="C13" s="36"/>
      <c r="D13" s="4">
        <v>30</v>
      </c>
      <c r="E13" s="20"/>
      <c r="F13" s="20"/>
      <c r="G13" s="4">
        <v>50</v>
      </c>
      <c r="H13" s="17" t="s">
        <v>48</v>
      </c>
    </row>
    <row r="14" spans="1:8" x14ac:dyDescent="0.25">
      <c r="A14" s="27">
        <v>8</v>
      </c>
      <c r="B14" s="22"/>
      <c r="C14" s="35" t="s">
        <v>21</v>
      </c>
      <c r="D14" s="4">
        <v>50</v>
      </c>
      <c r="E14" s="20"/>
      <c r="F14" s="20"/>
      <c r="G14" s="4">
        <v>150</v>
      </c>
      <c r="H14" s="17" t="s">
        <v>47</v>
      </c>
    </row>
    <row r="15" spans="1:8" x14ac:dyDescent="0.25">
      <c r="A15" s="28"/>
      <c r="B15" s="22"/>
      <c r="C15" s="36"/>
      <c r="D15" s="4">
        <v>70</v>
      </c>
      <c r="E15" s="20"/>
      <c r="F15" s="20"/>
      <c r="G15" s="4">
        <v>50</v>
      </c>
      <c r="H15" s="17" t="s">
        <v>48</v>
      </c>
    </row>
    <row r="16" spans="1:8" x14ac:dyDescent="0.25">
      <c r="A16" s="6">
        <v>9</v>
      </c>
      <c r="B16" s="22"/>
      <c r="C16" s="7" t="s">
        <v>16</v>
      </c>
      <c r="D16" s="4">
        <v>30</v>
      </c>
      <c r="E16" s="20"/>
      <c r="F16" s="20"/>
      <c r="G16" s="4">
        <v>150</v>
      </c>
      <c r="H16" s="17" t="s">
        <v>47</v>
      </c>
    </row>
    <row r="17" spans="1:8" x14ac:dyDescent="0.25">
      <c r="A17" s="6">
        <v>10</v>
      </c>
      <c r="B17" s="22"/>
      <c r="C17" s="7" t="s">
        <v>22</v>
      </c>
      <c r="D17" s="4">
        <v>30</v>
      </c>
      <c r="E17" s="20"/>
      <c r="F17" s="20"/>
      <c r="G17" s="4">
        <v>50</v>
      </c>
      <c r="H17" s="17" t="s">
        <v>48</v>
      </c>
    </row>
    <row r="18" spans="1:8" x14ac:dyDescent="0.25">
      <c r="A18" s="27">
        <v>11</v>
      </c>
      <c r="B18" s="22"/>
      <c r="C18" s="35" t="s">
        <v>18</v>
      </c>
      <c r="D18" s="4">
        <v>50</v>
      </c>
      <c r="E18" s="20"/>
      <c r="F18" s="20"/>
      <c r="G18" s="4">
        <v>150</v>
      </c>
      <c r="H18" s="17" t="s">
        <v>47</v>
      </c>
    </row>
    <row r="19" spans="1:8" x14ac:dyDescent="0.25">
      <c r="A19" s="28"/>
      <c r="B19" s="22"/>
      <c r="C19" s="36"/>
      <c r="D19" s="4">
        <v>50</v>
      </c>
      <c r="E19" s="20"/>
      <c r="F19" s="20"/>
      <c r="G19" s="4">
        <v>50</v>
      </c>
      <c r="H19" s="17" t="s">
        <v>48</v>
      </c>
    </row>
    <row r="20" spans="1:8" x14ac:dyDescent="0.25">
      <c r="A20" s="27">
        <v>12</v>
      </c>
      <c r="B20" s="22"/>
      <c r="C20" s="35" t="s">
        <v>20</v>
      </c>
      <c r="D20" s="4">
        <v>50</v>
      </c>
      <c r="E20" s="20"/>
      <c r="F20" s="20"/>
      <c r="G20" s="4">
        <v>150</v>
      </c>
      <c r="H20" s="17" t="s">
        <v>47</v>
      </c>
    </row>
    <row r="21" spans="1:8" x14ac:dyDescent="0.25">
      <c r="A21" s="28"/>
      <c r="B21" s="23"/>
      <c r="C21" s="36"/>
      <c r="D21" s="4">
        <v>50</v>
      </c>
      <c r="E21" s="20"/>
      <c r="F21" s="20"/>
      <c r="G21" s="4">
        <v>50</v>
      </c>
      <c r="H21" s="17" t="s">
        <v>48</v>
      </c>
    </row>
    <row r="22" spans="1:8" x14ac:dyDescent="0.25">
      <c r="A22" s="27">
        <v>13</v>
      </c>
      <c r="B22" s="21" t="s">
        <v>36</v>
      </c>
      <c r="C22" s="35" t="s">
        <v>13</v>
      </c>
      <c r="D22" s="4">
        <v>150</v>
      </c>
      <c r="E22" s="20">
        <v>39</v>
      </c>
      <c r="F22" s="20">
        <v>1300</v>
      </c>
      <c r="G22" s="4">
        <v>150</v>
      </c>
      <c r="H22" s="17" t="s">
        <v>47</v>
      </c>
    </row>
    <row r="23" spans="1:8" x14ac:dyDescent="0.25">
      <c r="A23" s="28"/>
      <c r="B23" s="22"/>
      <c r="C23" s="36"/>
      <c r="D23" s="4">
        <v>50</v>
      </c>
      <c r="E23" s="20"/>
      <c r="F23" s="20"/>
      <c r="G23" s="4">
        <v>50</v>
      </c>
      <c r="H23" s="17" t="s">
        <v>48</v>
      </c>
    </row>
    <row r="24" spans="1:8" x14ac:dyDescent="0.25">
      <c r="A24" s="32">
        <v>14</v>
      </c>
      <c r="B24" s="31" t="s">
        <v>37</v>
      </c>
      <c r="C24" s="38" t="s">
        <v>28</v>
      </c>
      <c r="D24" s="4">
        <v>50</v>
      </c>
      <c r="E24" s="20">
        <v>12</v>
      </c>
      <c r="F24" s="20">
        <v>400</v>
      </c>
      <c r="G24" s="4">
        <v>150</v>
      </c>
      <c r="H24" s="17" t="s">
        <v>47</v>
      </c>
    </row>
    <row r="25" spans="1:8" x14ac:dyDescent="0.25">
      <c r="A25" s="33"/>
      <c r="B25" s="31"/>
      <c r="C25" s="39"/>
      <c r="D25" s="4">
        <v>50</v>
      </c>
      <c r="E25" s="20"/>
      <c r="F25" s="20"/>
      <c r="G25" s="4">
        <v>50</v>
      </c>
      <c r="H25" s="17" t="s">
        <v>48</v>
      </c>
    </row>
    <row r="26" spans="1:8" x14ac:dyDescent="0.25">
      <c r="A26" s="32">
        <v>15</v>
      </c>
      <c r="B26" s="31"/>
      <c r="C26" s="38" t="s">
        <v>29</v>
      </c>
      <c r="D26" s="4">
        <v>35</v>
      </c>
      <c r="E26" s="20"/>
      <c r="F26" s="20"/>
      <c r="G26" s="4">
        <v>150</v>
      </c>
      <c r="H26" s="17" t="s">
        <v>47</v>
      </c>
    </row>
    <row r="27" spans="1:8" x14ac:dyDescent="0.25">
      <c r="A27" s="33"/>
      <c r="B27" s="31"/>
      <c r="C27" s="40"/>
      <c r="D27" s="4">
        <v>35</v>
      </c>
      <c r="E27" s="20"/>
      <c r="F27" s="20"/>
      <c r="G27" s="4">
        <v>50</v>
      </c>
      <c r="H27" s="17" t="s">
        <v>48</v>
      </c>
    </row>
    <row r="28" spans="1:8" x14ac:dyDescent="0.25">
      <c r="A28" s="8">
        <v>16</v>
      </c>
      <c r="B28" s="31"/>
      <c r="C28" s="12" t="s">
        <v>17</v>
      </c>
      <c r="D28" s="4">
        <v>70</v>
      </c>
      <c r="E28" s="20"/>
      <c r="F28" s="20"/>
      <c r="G28" s="4">
        <v>150</v>
      </c>
      <c r="H28" s="17" t="s">
        <v>47</v>
      </c>
    </row>
    <row r="29" spans="1:8" x14ac:dyDescent="0.25">
      <c r="A29" s="8">
        <v>17</v>
      </c>
      <c r="B29" s="31"/>
      <c r="C29" s="12" t="s">
        <v>30</v>
      </c>
      <c r="D29" s="9">
        <v>50</v>
      </c>
      <c r="E29" s="20"/>
      <c r="F29" s="20"/>
      <c r="G29" s="4">
        <v>50</v>
      </c>
      <c r="H29" s="17" t="s">
        <v>48</v>
      </c>
    </row>
    <row r="30" spans="1:8" x14ac:dyDescent="0.25">
      <c r="A30" s="27">
        <v>18</v>
      </c>
      <c r="B30" s="22" t="s">
        <v>38</v>
      </c>
      <c r="C30" s="37" t="s">
        <v>23</v>
      </c>
      <c r="D30" s="4">
        <v>50</v>
      </c>
      <c r="E30" s="20">
        <v>20</v>
      </c>
      <c r="F30" s="20">
        <v>666</v>
      </c>
      <c r="G30" s="4">
        <v>150</v>
      </c>
      <c r="H30" s="17" t="s">
        <v>47</v>
      </c>
    </row>
    <row r="31" spans="1:8" x14ac:dyDescent="0.25">
      <c r="A31" s="28"/>
      <c r="B31" s="22"/>
      <c r="C31" s="36"/>
      <c r="D31" s="4">
        <v>60</v>
      </c>
      <c r="E31" s="20"/>
      <c r="F31" s="20"/>
      <c r="G31" s="4">
        <v>50</v>
      </c>
      <c r="H31" s="17" t="s">
        <v>48</v>
      </c>
    </row>
    <row r="32" spans="1:8" x14ac:dyDescent="0.25">
      <c r="A32" s="27">
        <v>19</v>
      </c>
      <c r="B32" s="22"/>
      <c r="C32" s="35" t="s">
        <v>14</v>
      </c>
      <c r="D32" s="4">
        <v>70</v>
      </c>
      <c r="E32" s="20"/>
      <c r="F32" s="20"/>
      <c r="G32" s="4">
        <v>150</v>
      </c>
      <c r="H32" s="17" t="s">
        <v>47</v>
      </c>
    </row>
    <row r="33" spans="1:8" x14ac:dyDescent="0.25">
      <c r="A33" s="28"/>
      <c r="B33" s="23"/>
      <c r="C33" s="36"/>
      <c r="D33" s="4">
        <v>50</v>
      </c>
      <c r="E33" s="20"/>
      <c r="F33" s="20"/>
      <c r="G33" s="4">
        <v>50</v>
      </c>
      <c r="H33" s="17" t="s">
        <v>48</v>
      </c>
    </row>
    <row r="34" spans="1:8" x14ac:dyDescent="0.25">
      <c r="A34" s="27">
        <v>20</v>
      </c>
      <c r="B34" s="21" t="s">
        <v>39</v>
      </c>
      <c r="C34" s="35" t="s">
        <v>5</v>
      </c>
      <c r="D34" s="4">
        <v>35</v>
      </c>
      <c r="E34" s="20">
        <v>38</v>
      </c>
      <c r="F34" s="20">
        <v>1266</v>
      </c>
      <c r="G34" s="4">
        <v>150</v>
      </c>
      <c r="H34" s="17" t="s">
        <v>47</v>
      </c>
    </row>
    <row r="35" spans="1:8" x14ac:dyDescent="0.25">
      <c r="A35" s="28"/>
      <c r="B35" s="22"/>
      <c r="C35" s="36"/>
      <c r="D35" s="4">
        <v>30</v>
      </c>
      <c r="E35" s="20"/>
      <c r="F35" s="20"/>
      <c r="G35" s="4">
        <v>50</v>
      </c>
      <c r="H35" s="17" t="s">
        <v>48</v>
      </c>
    </row>
    <row r="36" spans="1:8" x14ac:dyDescent="0.25">
      <c r="A36" s="6">
        <v>21</v>
      </c>
      <c r="B36" s="22"/>
      <c r="C36" s="7" t="s">
        <v>3</v>
      </c>
      <c r="D36" s="4">
        <v>35</v>
      </c>
      <c r="E36" s="20"/>
      <c r="F36" s="20"/>
      <c r="G36" s="4">
        <v>150</v>
      </c>
      <c r="H36" s="17" t="s">
        <v>47</v>
      </c>
    </row>
    <row r="37" spans="1:8" x14ac:dyDescent="0.25">
      <c r="A37" s="6">
        <v>22</v>
      </c>
      <c r="B37" s="22"/>
      <c r="C37" s="7" t="s">
        <v>25</v>
      </c>
      <c r="D37" s="4">
        <v>30</v>
      </c>
      <c r="E37" s="20"/>
      <c r="F37" s="20"/>
      <c r="G37" s="4">
        <v>50</v>
      </c>
      <c r="H37" s="17" t="s">
        <v>48</v>
      </c>
    </row>
    <row r="38" spans="1:8" x14ac:dyDescent="0.25">
      <c r="A38" s="27">
        <v>23</v>
      </c>
      <c r="B38" s="22"/>
      <c r="C38" s="35" t="s">
        <v>4</v>
      </c>
      <c r="D38" s="4">
        <v>35</v>
      </c>
      <c r="E38" s="20"/>
      <c r="F38" s="20"/>
      <c r="G38" s="4">
        <v>150</v>
      </c>
      <c r="H38" s="17" t="s">
        <v>47</v>
      </c>
    </row>
    <row r="39" spans="1:8" x14ac:dyDescent="0.25">
      <c r="A39" s="28"/>
      <c r="B39" s="22"/>
      <c r="C39" s="36"/>
      <c r="D39" s="4">
        <v>50</v>
      </c>
      <c r="E39" s="20"/>
      <c r="F39" s="20"/>
      <c r="G39" s="4">
        <v>50</v>
      </c>
      <c r="H39" s="17" t="s">
        <v>48</v>
      </c>
    </row>
    <row r="40" spans="1:8" x14ac:dyDescent="0.25">
      <c r="A40" s="27">
        <v>24</v>
      </c>
      <c r="B40" s="22"/>
      <c r="C40" s="35" t="s">
        <v>6</v>
      </c>
      <c r="D40" s="4">
        <v>70</v>
      </c>
      <c r="E40" s="20"/>
      <c r="F40" s="20"/>
      <c r="G40" s="4">
        <v>150</v>
      </c>
      <c r="H40" s="17" t="s">
        <v>47</v>
      </c>
    </row>
    <row r="41" spans="1:8" x14ac:dyDescent="0.25">
      <c r="A41" s="28"/>
      <c r="B41" s="22"/>
      <c r="C41" s="36"/>
      <c r="D41" s="4">
        <v>50</v>
      </c>
      <c r="E41" s="20"/>
      <c r="F41" s="20"/>
      <c r="G41" s="4">
        <v>50</v>
      </c>
      <c r="H41" s="17" t="s">
        <v>48</v>
      </c>
    </row>
    <row r="42" spans="1:8" x14ac:dyDescent="0.25">
      <c r="A42" s="27">
        <v>25</v>
      </c>
      <c r="B42" s="22"/>
      <c r="C42" s="35" t="s">
        <v>2</v>
      </c>
      <c r="D42" s="4">
        <v>35</v>
      </c>
      <c r="E42" s="20"/>
      <c r="F42" s="20"/>
      <c r="G42" s="4">
        <v>150</v>
      </c>
      <c r="H42" s="17" t="s">
        <v>47</v>
      </c>
    </row>
    <row r="43" spans="1:8" x14ac:dyDescent="0.25">
      <c r="A43" s="28"/>
      <c r="B43" s="22"/>
      <c r="C43" s="36"/>
      <c r="D43" s="4">
        <v>30</v>
      </c>
      <c r="E43" s="20"/>
      <c r="F43" s="20"/>
      <c r="G43" s="4">
        <v>50</v>
      </c>
      <c r="H43" s="17" t="s">
        <v>48</v>
      </c>
    </row>
    <row r="44" spans="1:8" x14ac:dyDescent="0.25">
      <c r="A44" s="27">
        <v>26</v>
      </c>
      <c r="B44" s="22"/>
      <c r="C44" s="35" t="s">
        <v>1</v>
      </c>
      <c r="D44" s="4">
        <v>35</v>
      </c>
      <c r="E44" s="20"/>
      <c r="F44" s="20"/>
      <c r="G44" s="4">
        <v>150</v>
      </c>
      <c r="H44" s="17" t="s">
        <v>47</v>
      </c>
    </row>
    <row r="45" spans="1:8" x14ac:dyDescent="0.25">
      <c r="A45" s="28"/>
      <c r="B45" s="23"/>
      <c r="C45" s="36"/>
      <c r="D45" s="4">
        <v>30</v>
      </c>
      <c r="E45" s="20"/>
      <c r="F45" s="20"/>
      <c r="G45" s="4">
        <v>50</v>
      </c>
      <c r="H45" s="17" t="s">
        <v>48</v>
      </c>
    </row>
    <row r="46" spans="1:8" x14ac:dyDescent="0.25">
      <c r="A46" s="27">
        <v>27</v>
      </c>
      <c r="B46" s="21" t="s">
        <v>40</v>
      </c>
      <c r="C46" s="41" t="s">
        <v>7</v>
      </c>
      <c r="D46" s="4">
        <v>120</v>
      </c>
      <c r="E46" s="20">
        <v>9</v>
      </c>
      <c r="F46" s="20">
        <v>375</v>
      </c>
      <c r="G46" s="4">
        <v>150</v>
      </c>
      <c r="H46" s="17" t="s">
        <v>47</v>
      </c>
    </row>
    <row r="47" spans="1:8" x14ac:dyDescent="0.25">
      <c r="A47" s="28"/>
      <c r="B47" s="23"/>
      <c r="C47" s="42"/>
      <c r="D47" s="4">
        <v>50</v>
      </c>
      <c r="E47" s="20"/>
      <c r="F47" s="20"/>
      <c r="G47" s="4">
        <v>50</v>
      </c>
      <c r="H47" s="17" t="s">
        <v>48</v>
      </c>
    </row>
    <row r="48" spans="1:8" x14ac:dyDescent="0.25">
      <c r="A48" s="27">
        <v>28</v>
      </c>
      <c r="B48" s="24" t="s">
        <v>41</v>
      </c>
      <c r="C48" s="35" t="s">
        <v>8</v>
      </c>
      <c r="D48" s="4">
        <v>70</v>
      </c>
      <c r="E48" s="20">
        <v>21</v>
      </c>
      <c r="F48" s="20">
        <v>875</v>
      </c>
      <c r="G48" s="4">
        <v>150</v>
      </c>
      <c r="H48" s="17" t="s">
        <v>47</v>
      </c>
    </row>
    <row r="49" spans="1:8" x14ac:dyDescent="0.25">
      <c r="A49" s="28"/>
      <c r="B49" s="25"/>
      <c r="C49" s="36"/>
      <c r="D49" s="4">
        <v>35</v>
      </c>
      <c r="E49" s="20"/>
      <c r="F49" s="20"/>
      <c r="G49" s="4">
        <v>50</v>
      </c>
      <c r="H49" s="17" t="s">
        <v>48</v>
      </c>
    </row>
    <row r="50" spans="1:8" x14ac:dyDescent="0.25">
      <c r="A50" s="27">
        <v>29</v>
      </c>
      <c r="B50" s="25"/>
      <c r="C50" s="35" t="s">
        <v>27</v>
      </c>
      <c r="D50" s="4">
        <v>70</v>
      </c>
      <c r="E50" s="20"/>
      <c r="F50" s="20"/>
      <c r="G50" s="4">
        <v>150</v>
      </c>
      <c r="H50" s="17" t="s">
        <v>47</v>
      </c>
    </row>
    <row r="51" spans="1:8" x14ac:dyDescent="0.25">
      <c r="A51" s="29"/>
      <c r="B51" s="25"/>
      <c r="C51" s="37"/>
      <c r="D51" s="4">
        <v>35</v>
      </c>
      <c r="E51" s="20"/>
      <c r="F51" s="20"/>
      <c r="G51" s="4">
        <v>50</v>
      </c>
      <c r="H51" s="17" t="s">
        <v>48</v>
      </c>
    </row>
    <row r="52" spans="1:8" x14ac:dyDescent="0.25">
      <c r="A52" s="30">
        <v>30</v>
      </c>
      <c r="B52" s="25"/>
      <c r="C52" s="34" t="s">
        <v>26</v>
      </c>
      <c r="D52" s="4">
        <v>70</v>
      </c>
      <c r="E52" s="20"/>
      <c r="F52" s="20"/>
      <c r="G52" s="4">
        <v>150</v>
      </c>
      <c r="H52" s="17" t="s">
        <v>47</v>
      </c>
    </row>
    <row r="53" spans="1:8" x14ac:dyDescent="0.25">
      <c r="A53" s="30"/>
      <c r="B53" s="26"/>
      <c r="C53" s="34"/>
      <c r="D53" s="9">
        <v>35</v>
      </c>
      <c r="E53" s="20"/>
      <c r="F53" s="20"/>
      <c r="G53" s="4">
        <v>50</v>
      </c>
      <c r="H53" s="17" t="s">
        <v>48</v>
      </c>
    </row>
    <row r="54" spans="1:8" x14ac:dyDescent="0.25">
      <c r="A54" s="18" t="s">
        <v>44</v>
      </c>
      <c r="B54" s="19"/>
      <c r="C54" s="16"/>
      <c r="D54" s="4">
        <f>SUM(D2:D53)</f>
        <v>2575</v>
      </c>
      <c r="E54" s="17">
        <f>SUM(E2:E53)</f>
        <v>220</v>
      </c>
      <c r="F54" s="17">
        <f>SUM(F2:F53)</f>
        <v>7581</v>
      </c>
      <c r="G54" s="4">
        <f>SUM(G2:G53)</f>
        <v>5200</v>
      </c>
      <c r="H54" s="17"/>
    </row>
  </sheetData>
  <sortState ref="A2:V51">
    <sortCondition ref="C2:C51"/>
  </sortState>
  <mergeCells count="69">
    <mergeCell ref="C4:C5"/>
    <mergeCell ref="C8:C9"/>
    <mergeCell ref="C2:C3"/>
    <mergeCell ref="C22:C23"/>
    <mergeCell ref="C44:C45"/>
    <mergeCell ref="C38:C39"/>
    <mergeCell ref="C40:C41"/>
    <mergeCell ref="C42:C43"/>
    <mergeCell ref="C34:C35"/>
    <mergeCell ref="C12:C13"/>
    <mergeCell ref="C10:C11"/>
    <mergeCell ref="C14:C15"/>
    <mergeCell ref="C20:C21"/>
    <mergeCell ref="C18:C19"/>
    <mergeCell ref="C30:C31"/>
    <mergeCell ref="C32:C33"/>
    <mergeCell ref="C52:C53"/>
    <mergeCell ref="C48:C49"/>
    <mergeCell ref="C50:C51"/>
    <mergeCell ref="C24:C25"/>
    <mergeCell ref="C26:C27"/>
    <mergeCell ref="C46:C47"/>
    <mergeCell ref="A20:A21"/>
    <mergeCell ref="A22:A23"/>
    <mergeCell ref="A24:A25"/>
    <mergeCell ref="A26:A27"/>
    <mergeCell ref="A2:A3"/>
    <mergeCell ref="A4:A5"/>
    <mergeCell ref="A8:A9"/>
    <mergeCell ref="A10:A11"/>
    <mergeCell ref="A12:A13"/>
    <mergeCell ref="A48:A49"/>
    <mergeCell ref="A50:A51"/>
    <mergeCell ref="A52:A53"/>
    <mergeCell ref="B2:B9"/>
    <mergeCell ref="B10:B21"/>
    <mergeCell ref="B22:B23"/>
    <mergeCell ref="B24:B29"/>
    <mergeCell ref="B30:B33"/>
    <mergeCell ref="A30:A31"/>
    <mergeCell ref="A32:A33"/>
    <mergeCell ref="A34:A35"/>
    <mergeCell ref="A38:A39"/>
    <mergeCell ref="A40:A41"/>
    <mergeCell ref="A42:A43"/>
    <mergeCell ref="A14:A15"/>
    <mergeCell ref="A18:A19"/>
    <mergeCell ref="E24:E29"/>
    <mergeCell ref="E30:E33"/>
    <mergeCell ref="E34:E45"/>
    <mergeCell ref="E46:E47"/>
    <mergeCell ref="A44:A45"/>
    <mergeCell ref="A46:A47"/>
    <mergeCell ref="A54:B54"/>
    <mergeCell ref="E48:E53"/>
    <mergeCell ref="F2:F9"/>
    <mergeCell ref="F10:F21"/>
    <mergeCell ref="F22:F23"/>
    <mergeCell ref="F24:F29"/>
    <mergeCell ref="F30:F33"/>
    <mergeCell ref="F34:F45"/>
    <mergeCell ref="F46:F47"/>
    <mergeCell ref="F48:F53"/>
    <mergeCell ref="B34:B45"/>
    <mergeCell ref="B46:B47"/>
    <mergeCell ref="B48:B53"/>
    <mergeCell ref="E2:E9"/>
    <mergeCell ref="E10:E21"/>
    <mergeCell ref="E22:E2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BẢNG THỰC TẾ</vt:lpstr>
      <vt:lpstr>TRÌNH TỔNG CỤC</vt:lpstr>
      <vt:lpstr>Sheet1</vt:lpstr>
      <vt:lpstr>'TRÌNH TỔNG CỤC'!_Hlk488237809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2017-12-08T10:43:47Z</dcterms:created>
  <dcterms:modified xsi:type="dcterms:W3CDTF">2017-12-09T03:24:55Z</dcterms:modified>
</cp:coreProperties>
</file>